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LBS MIS" sheetId="1" r:id="rId1"/>
  </sheets>
  <definedNames>
    <definedName name="_xlnm.Print_Area" localSheetId="0">'LBS MIS'!$A$1:$AT$41</definedName>
    <definedName name="_xlnm.Print_Titles" localSheetId="0">'LBS MIS'!$A:$B,'LBS MIS'!$1:$7</definedName>
  </definedNames>
  <calcPr fullCalcOnLoad="1"/>
</workbook>
</file>

<file path=xl/sharedStrings.xml><?xml version="1.0" encoding="utf-8"?>
<sst xmlns="http://schemas.openxmlformats.org/spreadsheetml/2006/main" count="135" uniqueCount="68">
  <si>
    <t xml:space="preserve">Sr. No </t>
  </si>
  <si>
    <t>Sector</t>
  </si>
  <si>
    <t>Education</t>
  </si>
  <si>
    <t>Housing</t>
  </si>
  <si>
    <t>Others</t>
  </si>
  <si>
    <t>Amount</t>
  </si>
  <si>
    <t xml:space="preserve">Agriculture </t>
  </si>
  <si>
    <t>Export Credit</t>
  </si>
  <si>
    <t>Social Infrastructure</t>
  </si>
  <si>
    <t>Renewable Energy</t>
  </si>
  <si>
    <t>Khadi and Village Industries</t>
  </si>
  <si>
    <t>Others under MSMEs</t>
  </si>
  <si>
    <t>Agriculture Infrastructure</t>
  </si>
  <si>
    <t>Ancillary Activities</t>
  </si>
  <si>
    <t xml:space="preserve">Housing </t>
  </si>
  <si>
    <t xml:space="preserve"> Personal Loans under Non-Priority Sector</t>
  </si>
  <si>
    <t>1A</t>
  </si>
  <si>
    <t>1A(i)</t>
  </si>
  <si>
    <t>1A(ii)</t>
  </si>
  <si>
    <t>1B</t>
  </si>
  <si>
    <t>1C</t>
  </si>
  <si>
    <t>1D</t>
  </si>
  <si>
    <t>1E</t>
  </si>
  <si>
    <t>1A(iii)</t>
  </si>
  <si>
    <t>1B(i)</t>
  </si>
  <si>
    <t>1B(ii)</t>
  </si>
  <si>
    <t>1B(iii)</t>
  </si>
  <si>
    <t>1F</t>
  </si>
  <si>
    <t>1G</t>
  </si>
  <si>
    <t>1H</t>
  </si>
  <si>
    <t>1B(iv)</t>
  </si>
  <si>
    <t>1B(v)</t>
  </si>
  <si>
    <t>Sub total= 1A+1B+1C+1D+1E+1F+1G+1H</t>
  </si>
  <si>
    <t>Agriculture= 1A(i)+1A(ii)+1A (iii)</t>
  </si>
  <si>
    <t>4A</t>
  </si>
  <si>
    <t>4B</t>
  </si>
  <si>
    <t>4C</t>
  </si>
  <si>
    <t>4D</t>
  </si>
  <si>
    <t>4E</t>
  </si>
  <si>
    <t>Total=2+5</t>
  </si>
  <si>
    <t>Priority  Sector</t>
  </si>
  <si>
    <t>Non-Priority Sector</t>
  </si>
  <si>
    <t>Micro Enterprises (Manufacturing + Service)</t>
  </si>
  <si>
    <t>Medium Enterprises (Manufacturing + Service)</t>
  </si>
  <si>
    <t>Small Enterprises (Manufacturing + Service)</t>
  </si>
  <si>
    <t>LBS - MIS</t>
  </si>
  <si>
    <t>No. of Acc.</t>
  </si>
  <si>
    <t>% Achievement</t>
  </si>
  <si>
    <t>Amount O/s</t>
  </si>
  <si>
    <t>ACP Target (Annual)</t>
  </si>
  <si>
    <t>Loans to weaker Sections under PSL</t>
  </si>
  <si>
    <t>MSMEs = 1B(i)+1B(ii)+1B(iii)+1B(iv)+1B(v)</t>
  </si>
  <si>
    <r>
      <t>Sub-total</t>
    </r>
    <r>
      <rPr>
        <sz val="11"/>
        <color indexed="8"/>
        <rFont val="Calibri"/>
        <family val="2"/>
      </rPr>
      <t>=4A+4B+4C+4D+4E</t>
    </r>
  </si>
  <si>
    <t>No. of accounts in actuals , Amount in thousands</t>
  </si>
  <si>
    <t>Achievement/ Disbursement</t>
  </si>
  <si>
    <t>(A) Public Sector Banks</t>
  </si>
  <si>
    <t>(B) Private Banks</t>
  </si>
  <si>
    <t>(C) Regional Rural Banks</t>
  </si>
  <si>
    <t>ACP Target (Fixed Annual)</t>
  </si>
  <si>
    <r>
      <rPr>
        <sz val="11"/>
        <color theme="1"/>
        <rFont val="Calibri"/>
        <family val="2"/>
      </rPr>
      <t>Note:</t>
    </r>
    <r>
      <rPr>
        <i/>
        <sz val="11"/>
        <color indexed="8"/>
        <rFont val="Calibri"/>
        <family val="2"/>
      </rPr>
      <t xml:space="preserve"> Excel formula have been applied for summation of ACP targets and achivements (no. of accounts &amp; amount) as well as amount outstanding, for all categories of banks to arrive at the total position.Further, formula have been applied to arrive at % achievement also for all categories of banks.</t>
    </r>
  </si>
  <si>
    <t>Total (Public Sector Banks, Private Banks, RRBs, SFBs and Rural Cooperative Banks) (A+B+C+D+E)</t>
  </si>
  <si>
    <t>(E) Rural Cooperative Banks (StCBs and DCCBs)</t>
  </si>
  <si>
    <r>
      <t xml:space="preserve">Name of the State/Union Territory:  </t>
    </r>
    <r>
      <rPr>
        <b/>
        <sz val="14"/>
        <color indexed="8"/>
        <rFont val="Calibri"/>
        <family val="2"/>
      </rPr>
      <t>TELANGANA</t>
    </r>
  </si>
  <si>
    <t>(D) Small Finance Banks(incl. Others FIs)</t>
  </si>
  <si>
    <t>**Yasangi(Rabi) targets of Rs. 21,287.51 crore included</t>
  </si>
  <si>
    <t>Statement showing Achievement vis-à-vis Targets under the Annual Credit Plan (ACP) for the quarter ended  Sept 2020</t>
  </si>
  <si>
    <r>
      <t xml:space="preserve">Statement showing Achievement vis-à-vis Targets under the Annual Credit Plan (ACP) for the quarter ended  </t>
    </r>
    <r>
      <rPr>
        <b/>
        <sz val="16"/>
        <rFont val="Calibri"/>
        <family val="2"/>
      </rPr>
      <t>Sept 2020</t>
    </r>
  </si>
  <si>
    <t>Farm Credit**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</si>
</sst>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[$-4009]dd\ mmmm\ yyyy"/>
  </numFmts>
  <fonts count="6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9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52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5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/>
    </xf>
    <xf numFmtId="0" fontId="53" fillId="33" borderId="0" xfId="0" applyFont="1" applyFill="1" applyAlignment="1">
      <alignment/>
    </xf>
    <xf numFmtId="0" fontId="53" fillId="35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/>
    </xf>
    <xf numFmtId="0" fontId="54" fillId="0" borderId="10" xfId="0" applyFont="1" applyBorder="1" applyAlignment="1">
      <alignment/>
    </xf>
    <xf numFmtId="2" fontId="54" fillId="0" borderId="10" xfId="0" applyNumberFormat="1" applyFont="1" applyBorder="1" applyAlignment="1">
      <alignment/>
    </xf>
    <xf numFmtId="0" fontId="55" fillId="0" borderId="10" xfId="0" applyFont="1" applyBorder="1" applyAlignment="1">
      <alignment/>
    </xf>
    <xf numFmtId="2" fontId="55" fillId="0" borderId="10" xfId="0" applyNumberFormat="1" applyFont="1" applyBorder="1" applyAlignment="1">
      <alignment/>
    </xf>
    <xf numFmtId="1" fontId="54" fillId="0" borderId="10" xfId="0" applyNumberFormat="1" applyFont="1" applyBorder="1" applyAlignment="1">
      <alignment/>
    </xf>
    <xf numFmtId="1" fontId="55" fillId="0" borderId="10" xfId="0" applyNumberFormat="1" applyFont="1" applyBorder="1" applyAlignment="1">
      <alignment/>
    </xf>
    <xf numFmtId="2" fontId="56" fillId="33" borderId="0" xfId="0" applyNumberFormat="1" applyFont="1" applyFill="1" applyAlignment="1">
      <alignment/>
    </xf>
    <xf numFmtId="2" fontId="52" fillId="33" borderId="0" xfId="0" applyNumberFormat="1" applyFont="1" applyFill="1" applyAlignment="1">
      <alignment/>
    </xf>
    <xf numFmtId="2" fontId="53" fillId="34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2" fontId="57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/>
    </xf>
    <xf numFmtId="1" fontId="56" fillId="33" borderId="0" xfId="0" applyNumberFormat="1" applyFont="1" applyFill="1" applyAlignment="1">
      <alignment/>
    </xf>
    <xf numFmtId="1" fontId="52" fillId="33" borderId="0" xfId="0" applyNumberFormat="1" applyFont="1" applyFill="1" applyAlignment="1">
      <alignment/>
    </xf>
    <xf numFmtId="1" fontId="53" fillId="34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51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53" fillId="35" borderId="10" xfId="0" applyFont="1" applyFill="1" applyBorder="1" applyAlignment="1">
      <alignment horizontal="right"/>
    </xf>
    <xf numFmtId="2" fontId="53" fillId="35" borderId="10" xfId="0" applyNumberFormat="1" applyFont="1" applyFill="1" applyBorder="1" applyAlignment="1">
      <alignment horizontal="right"/>
    </xf>
    <xf numFmtId="1" fontId="53" fillId="35" borderId="10" xfId="0" applyNumberFormat="1" applyFont="1" applyFill="1" applyBorder="1" applyAlignment="1">
      <alignment horizontal="right"/>
    </xf>
    <xf numFmtId="2" fontId="58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/>
    </xf>
    <xf numFmtId="2" fontId="53" fillId="33" borderId="10" xfId="0" applyNumberFormat="1" applyFont="1" applyFill="1" applyBorder="1" applyAlignment="1">
      <alignment/>
    </xf>
    <xf numFmtId="1" fontId="53" fillId="33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 horizontal="left" vertical="center" wrapText="1"/>
    </xf>
    <xf numFmtId="2" fontId="53" fillId="33" borderId="0" xfId="0" applyNumberFormat="1" applyFont="1" applyFill="1" applyAlignment="1">
      <alignment/>
    </xf>
    <xf numFmtId="0" fontId="0" fillId="33" borderId="10" xfId="0" applyFill="1" applyBorder="1" applyAlignment="1">
      <alignment vertical="center"/>
    </xf>
    <xf numFmtId="0" fontId="53" fillId="36" borderId="10" xfId="0" applyFont="1" applyFill="1" applyBorder="1" applyAlignment="1">
      <alignment horizontal="center" vertical="center"/>
    </xf>
    <xf numFmtId="2" fontId="53" fillId="36" borderId="10" xfId="0" applyNumberFormat="1" applyFont="1" applyFill="1" applyBorder="1" applyAlignment="1">
      <alignment horizontal="center" vertical="center"/>
    </xf>
    <xf numFmtId="1" fontId="53" fillId="36" borderId="10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 horizontal="left" vertical="center"/>
    </xf>
    <xf numFmtId="0" fontId="53" fillId="36" borderId="11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/>
    </xf>
    <xf numFmtId="0" fontId="53" fillId="36" borderId="12" xfId="0" applyFont="1" applyFill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2" fontId="53" fillId="36" borderId="14" xfId="0" applyNumberFormat="1" applyFont="1" applyFill="1" applyBorder="1" applyAlignment="1">
      <alignment horizontal="center" vertical="center"/>
    </xf>
    <xf numFmtId="2" fontId="53" fillId="36" borderId="15" xfId="0" applyNumberFormat="1" applyFont="1" applyFill="1" applyBorder="1" applyAlignment="1">
      <alignment horizontal="center" vertical="center"/>
    </xf>
    <xf numFmtId="0" fontId="53" fillId="36" borderId="14" xfId="0" applyFont="1" applyFill="1" applyBorder="1" applyAlignment="1">
      <alignment horizontal="center" vertical="center" wrapText="1"/>
    </xf>
    <xf numFmtId="0" fontId="53" fillId="36" borderId="16" xfId="0" applyFont="1" applyFill="1" applyBorder="1" applyAlignment="1">
      <alignment horizontal="center" vertical="center" wrapText="1"/>
    </xf>
    <xf numFmtId="0" fontId="53" fillId="36" borderId="15" xfId="0" applyFont="1" applyFill="1" applyBorder="1" applyAlignment="1">
      <alignment horizontal="center" vertical="center" wrapText="1"/>
    </xf>
    <xf numFmtId="2" fontId="53" fillId="36" borderId="11" xfId="0" applyNumberFormat="1" applyFont="1" applyFill="1" applyBorder="1" applyAlignment="1">
      <alignment horizontal="center" vertical="center" wrapText="1"/>
    </xf>
    <xf numFmtId="2" fontId="53" fillId="36" borderId="13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right"/>
    </xf>
    <xf numFmtId="0" fontId="52" fillId="33" borderId="0" xfId="0" applyFont="1" applyFill="1" applyAlignment="1">
      <alignment horizontal="right"/>
    </xf>
    <xf numFmtId="0" fontId="56" fillId="33" borderId="0" xfId="0" applyFont="1" applyFill="1" applyAlignment="1">
      <alignment horizontal="center"/>
    </xf>
    <xf numFmtId="0" fontId="53" fillId="36" borderId="14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53" fillId="36" borderId="15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center" wrapText="1"/>
    </xf>
    <xf numFmtId="0" fontId="52" fillId="33" borderId="0" xfId="0" applyFont="1" applyFill="1" applyAlignment="1">
      <alignment horizontal="left" vertical="center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80" zoomScaleNormal="80" zoomScaleSheetLayoutView="8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R12" sqref="AR12:AR37"/>
    </sheetView>
  </sheetViews>
  <sheetFormatPr defaultColWidth="9.140625" defaultRowHeight="15"/>
  <cols>
    <col min="1" max="1" width="7.00390625" style="11" bestFit="1" customWidth="1"/>
    <col min="2" max="2" width="41.7109375" style="1" customWidth="1"/>
    <col min="3" max="3" width="13.421875" style="1" customWidth="1"/>
    <col min="4" max="4" width="15.00390625" style="28" customWidth="1"/>
    <col min="5" max="5" width="12.421875" style="36" customWidth="1"/>
    <col min="6" max="6" width="16.8515625" style="28" customWidth="1"/>
    <col min="7" max="8" width="11.28125" style="28" bestFit="1" customWidth="1"/>
    <col min="9" max="9" width="16.140625" style="28" customWidth="1"/>
    <col min="10" max="10" width="13.140625" style="1" customWidth="1"/>
    <col min="11" max="11" width="19.140625" style="1" customWidth="1"/>
    <col min="12" max="12" width="14.421875" style="1" customWidth="1"/>
    <col min="13" max="13" width="19.421875" style="1" customWidth="1"/>
    <col min="14" max="15" width="11.28125" style="28" bestFit="1" customWidth="1"/>
    <col min="16" max="16" width="20.140625" style="1" customWidth="1"/>
    <col min="17" max="17" width="10.421875" style="1" bestFit="1" customWidth="1"/>
    <col min="18" max="18" width="18.00390625" style="1" customWidth="1"/>
    <col min="19" max="19" width="12.00390625" style="1" customWidth="1"/>
    <col min="20" max="20" width="18.7109375" style="1" customWidth="1"/>
    <col min="21" max="22" width="11.140625" style="28" bestFit="1" customWidth="1"/>
    <col min="23" max="23" width="21.140625" style="1" customWidth="1"/>
    <col min="24" max="24" width="13.57421875" style="1" customWidth="1"/>
    <col min="25" max="25" width="16.8515625" style="1" customWidth="1"/>
    <col min="26" max="26" width="11.7109375" style="1" customWidth="1"/>
    <col min="27" max="27" width="17.7109375" style="1" customWidth="1"/>
    <col min="28" max="28" width="11.140625" style="28" bestFit="1" customWidth="1"/>
    <col min="29" max="29" width="8.140625" style="28" bestFit="1" customWidth="1"/>
    <col min="30" max="30" width="18.7109375" style="1" customWidth="1"/>
    <col min="31" max="31" width="10.421875" style="1" bestFit="1" customWidth="1"/>
    <col min="32" max="32" width="15.00390625" style="1" customWidth="1"/>
    <col min="33" max="33" width="10.421875" style="1" bestFit="1" customWidth="1"/>
    <col min="34" max="34" width="15.7109375" style="1" customWidth="1"/>
    <col min="35" max="35" width="10.57421875" style="28" bestFit="1" customWidth="1"/>
    <col min="36" max="36" width="8.421875" style="28" bestFit="1" customWidth="1"/>
    <col min="37" max="37" width="16.7109375" style="1" customWidth="1"/>
    <col min="38" max="38" width="10.421875" style="1" bestFit="1" customWidth="1"/>
    <col min="39" max="39" width="18.140625" style="1" customWidth="1"/>
    <col min="40" max="40" width="12.00390625" style="1" customWidth="1"/>
    <col min="41" max="41" width="17.28125" style="1" customWidth="1"/>
    <col min="42" max="42" width="10.421875" style="28" bestFit="1" customWidth="1"/>
    <col min="43" max="43" width="8.140625" style="28" bestFit="1" customWidth="1"/>
    <col min="44" max="44" width="19.28125" style="1" customWidth="1"/>
    <col min="45" max="16384" width="9.140625" style="1" customWidth="1"/>
  </cols>
  <sheetData>
    <row r="1" spans="1:46" ht="15.75">
      <c r="A1" s="69" t="s">
        <v>45</v>
      </c>
      <c r="B1" s="69"/>
      <c r="C1" s="69"/>
      <c r="D1" s="69"/>
      <c r="E1" s="69"/>
      <c r="F1" s="69"/>
      <c r="G1" s="69"/>
      <c r="H1" s="69"/>
      <c r="I1" s="69"/>
      <c r="J1" s="69" t="s">
        <v>45</v>
      </c>
      <c r="K1" s="69"/>
      <c r="L1" s="69"/>
      <c r="M1" s="69"/>
      <c r="N1" s="69"/>
      <c r="O1" s="69"/>
      <c r="P1" s="69"/>
      <c r="Q1" s="69"/>
      <c r="R1" s="69"/>
      <c r="X1" s="69" t="s">
        <v>45</v>
      </c>
      <c r="Y1" s="69"/>
      <c r="Z1" s="69"/>
      <c r="AA1" s="69"/>
      <c r="AB1" s="69"/>
      <c r="AC1" s="69"/>
      <c r="AD1" s="69"/>
      <c r="AE1" s="69"/>
      <c r="AF1" s="69"/>
      <c r="AL1" s="69" t="s">
        <v>45</v>
      </c>
      <c r="AM1" s="69"/>
      <c r="AN1" s="69"/>
      <c r="AO1" s="69"/>
      <c r="AP1" s="69"/>
      <c r="AQ1" s="69"/>
      <c r="AR1" s="69"/>
      <c r="AS1" s="69"/>
      <c r="AT1" s="69"/>
    </row>
    <row r="2" spans="1:43" ht="15.75">
      <c r="A2" s="10"/>
      <c r="B2" s="5"/>
      <c r="C2" s="5"/>
      <c r="D2" s="25"/>
      <c r="E2" s="31"/>
      <c r="F2" s="25"/>
      <c r="J2" s="10"/>
      <c r="K2" s="5"/>
      <c r="L2" s="5"/>
      <c r="M2" s="5"/>
      <c r="N2" s="24"/>
      <c r="O2" s="25"/>
      <c r="X2" s="10"/>
      <c r="Y2" s="5"/>
      <c r="Z2" s="5"/>
      <c r="AA2" s="5"/>
      <c r="AB2" s="24"/>
      <c r="AC2" s="25"/>
      <c r="AL2" s="10"/>
      <c r="AM2" s="5"/>
      <c r="AN2" s="5"/>
      <c r="AO2" s="5"/>
      <c r="AP2" s="24"/>
      <c r="AQ2" s="25"/>
    </row>
    <row r="3" spans="1:43" s="15" customFormat="1" ht="15.75" customHeight="1">
      <c r="A3" s="74" t="s">
        <v>66</v>
      </c>
      <c r="B3" s="74"/>
      <c r="C3" s="74"/>
      <c r="D3" s="74"/>
      <c r="E3" s="74"/>
      <c r="F3" s="74"/>
      <c r="G3" s="48" t="s">
        <v>65</v>
      </c>
      <c r="H3" s="48"/>
      <c r="I3" s="48"/>
      <c r="J3" s="78" t="s">
        <v>65</v>
      </c>
      <c r="K3" s="78"/>
      <c r="L3" s="78"/>
      <c r="M3" s="78"/>
      <c r="N3" s="78"/>
      <c r="O3" s="78"/>
      <c r="U3" s="48"/>
      <c r="V3" s="48"/>
      <c r="X3" s="78" t="s">
        <v>65</v>
      </c>
      <c r="Y3" s="78"/>
      <c r="Z3" s="78"/>
      <c r="AA3" s="78"/>
      <c r="AB3" s="78"/>
      <c r="AC3" s="78"/>
      <c r="AI3" s="48"/>
      <c r="AJ3" s="48"/>
      <c r="AL3" s="78" t="s">
        <v>65</v>
      </c>
      <c r="AM3" s="78"/>
      <c r="AN3" s="78"/>
      <c r="AO3" s="78"/>
      <c r="AP3" s="78"/>
      <c r="AQ3" s="78"/>
    </row>
    <row r="4" spans="1:43" ht="15.75" customHeight="1">
      <c r="A4" s="74"/>
      <c r="B4" s="74"/>
      <c r="C4" s="74"/>
      <c r="D4" s="74"/>
      <c r="E4" s="74"/>
      <c r="F4" s="74"/>
      <c r="J4" s="78"/>
      <c r="K4" s="78"/>
      <c r="L4" s="78"/>
      <c r="M4" s="78"/>
      <c r="N4" s="78"/>
      <c r="O4" s="78"/>
      <c r="X4" s="78"/>
      <c r="Y4" s="78"/>
      <c r="Z4" s="78"/>
      <c r="AA4" s="78"/>
      <c r="AB4" s="78"/>
      <c r="AC4" s="78"/>
      <c r="AL4" s="78"/>
      <c r="AM4" s="78"/>
      <c r="AN4" s="78"/>
      <c r="AO4" s="78"/>
      <c r="AP4" s="78"/>
      <c r="AQ4" s="78"/>
    </row>
    <row r="5" spans="1:46" ht="15.75">
      <c r="A5" s="10"/>
      <c r="B5" s="5"/>
      <c r="C5" s="67" t="s">
        <v>53</v>
      </c>
      <c r="D5" s="68"/>
      <c r="E5" s="68"/>
      <c r="F5" s="68"/>
      <c r="G5" s="68"/>
      <c r="H5" s="68"/>
      <c r="I5" s="68"/>
      <c r="J5" s="10"/>
      <c r="K5" s="5"/>
      <c r="L5" s="68" t="s">
        <v>53</v>
      </c>
      <c r="M5" s="68"/>
      <c r="N5" s="68"/>
      <c r="O5" s="68"/>
      <c r="P5" s="68"/>
      <c r="Q5" s="68"/>
      <c r="R5" s="68"/>
      <c r="X5" s="10"/>
      <c r="Y5" s="5"/>
      <c r="Z5" s="68" t="s">
        <v>53</v>
      </c>
      <c r="AA5" s="68"/>
      <c r="AB5" s="68"/>
      <c r="AC5" s="68"/>
      <c r="AD5" s="68"/>
      <c r="AE5" s="68"/>
      <c r="AF5" s="68"/>
      <c r="AL5" s="10"/>
      <c r="AM5" s="5"/>
      <c r="AN5" s="68" t="s">
        <v>53</v>
      </c>
      <c r="AO5" s="68"/>
      <c r="AP5" s="68"/>
      <c r="AQ5" s="68"/>
      <c r="AR5" s="68"/>
      <c r="AS5" s="68"/>
      <c r="AT5" s="68"/>
    </row>
    <row r="6" spans="1:43" ht="18.75">
      <c r="A6" s="75" t="s">
        <v>62</v>
      </c>
      <c r="B6" s="75"/>
      <c r="C6" s="5"/>
      <c r="D6" s="25"/>
      <c r="E6" s="32"/>
      <c r="F6" s="25"/>
      <c r="J6" s="75" t="s">
        <v>62</v>
      </c>
      <c r="K6" s="75"/>
      <c r="L6" s="5"/>
      <c r="M6" s="5"/>
      <c r="N6" s="25"/>
      <c r="O6" s="25"/>
      <c r="X6" s="75" t="s">
        <v>62</v>
      </c>
      <c r="Y6" s="75"/>
      <c r="Z6" s="5"/>
      <c r="AA6" s="5"/>
      <c r="AB6" s="25"/>
      <c r="AC6" s="25"/>
      <c r="AL6" s="75" t="s">
        <v>62</v>
      </c>
      <c r="AM6" s="75"/>
      <c r="AN6" s="5"/>
      <c r="AO6" s="5"/>
      <c r="AP6" s="25"/>
      <c r="AQ6" s="25"/>
    </row>
    <row r="7" spans="1:43" ht="15.75">
      <c r="A7" s="10"/>
      <c r="B7" s="5"/>
      <c r="C7" s="5"/>
      <c r="D7" s="25"/>
      <c r="E7" s="32"/>
      <c r="F7" s="25"/>
      <c r="J7" s="10"/>
      <c r="K7" s="5"/>
      <c r="L7" s="5"/>
      <c r="M7" s="5"/>
      <c r="N7" s="25"/>
      <c r="O7" s="25"/>
      <c r="X7" s="10"/>
      <c r="Y7" s="5"/>
      <c r="Z7" s="5"/>
      <c r="AA7" s="5"/>
      <c r="AB7" s="25"/>
      <c r="AC7" s="25"/>
      <c r="AL7" s="10"/>
      <c r="AM7" s="5"/>
      <c r="AN7" s="5"/>
      <c r="AO7" s="5"/>
      <c r="AP7" s="25"/>
      <c r="AQ7" s="25"/>
    </row>
    <row r="8" spans="1:44" s="15" customFormat="1" ht="32.25" customHeight="1">
      <c r="A8" s="57" t="s">
        <v>0</v>
      </c>
      <c r="B8" s="54" t="s">
        <v>1</v>
      </c>
      <c r="C8" s="62" t="s">
        <v>60</v>
      </c>
      <c r="D8" s="63"/>
      <c r="E8" s="63"/>
      <c r="F8" s="63"/>
      <c r="G8" s="63"/>
      <c r="H8" s="63"/>
      <c r="I8" s="64"/>
      <c r="J8" s="70" t="s">
        <v>55</v>
      </c>
      <c r="K8" s="71"/>
      <c r="L8" s="71"/>
      <c r="M8" s="71"/>
      <c r="N8" s="71"/>
      <c r="O8" s="71"/>
      <c r="P8" s="72"/>
      <c r="Q8" s="70" t="s">
        <v>56</v>
      </c>
      <c r="R8" s="71"/>
      <c r="S8" s="71"/>
      <c r="T8" s="71"/>
      <c r="U8" s="71"/>
      <c r="V8" s="71"/>
      <c r="W8" s="72"/>
      <c r="X8" s="70" t="s">
        <v>57</v>
      </c>
      <c r="Y8" s="71"/>
      <c r="Z8" s="71"/>
      <c r="AA8" s="71"/>
      <c r="AB8" s="71"/>
      <c r="AC8" s="71"/>
      <c r="AD8" s="72"/>
      <c r="AE8" s="70" t="s">
        <v>63</v>
      </c>
      <c r="AF8" s="71"/>
      <c r="AG8" s="71"/>
      <c r="AH8" s="71"/>
      <c r="AI8" s="71"/>
      <c r="AJ8" s="71"/>
      <c r="AK8" s="72"/>
      <c r="AL8" s="70" t="s">
        <v>61</v>
      </c>
      <c r="AM8" s="71"/>
      <c r="AN8" s="71"/>
      <c r="AO8" s="71"/>
      <c r="AP8" s="71"/>
      <c r="AQ8" s="71"/>
      <c r="AR8" s="72"/>
    </row>
    <row r="9" spans="1:44" s="15" customFormat="1" ht="40.5" customHeight="1">
      <c r="A9" s="58"/>
      <c r="B9" s="55"/>
      <c r="C9" s="73" t="s">
        <v>58</v>
      </c>
      <c r="D9" s="73"/>
      <c r="E9" s="73" t="s">
        <v>54</v>
      </c>
      <c r="F9" s="73"/>
      <c r="G9" s="60" t="s">
        <v>47</v>
      </c>
      <c r="H9" s="61"/>
      <c r="I9" s="65" t="s">
        <v>48</v>
      </c>
      <c r="J9" s="73" t="s">
        <v>49</v>
      </c>
      <c r="K9" s="73"/>
      <c r="L9" s="73" t="s">
        <v>54</v>
      </c>
      <c r="M9" s="73"/>
      <c r="N9" s="60" t="s">
        <v>47</v>
      </c>
      <c r="O9" s="61"/>
      <c r="P9" s="54" t="s">
        <v>48</v>
      </c>
      <c r="Q9" s="73" t="s">
        <v>49</v>
      </c>
      <c r="R9" s="73"/>
      <c r="S9" s="73" t="s">
        <v>54</v>
      </c>
      <c r="T9" s="73"/>
      <c r="U9" s="60" t="s">
        <v>47</v>
      </c>
      <c r="V9" s="61"/>
      <c r="W9" s="54" t="s">
        <v>48</v>
      </c>
      <c r="X9" s="73" t="s">
        <v>49</v>
      </c>
      <c r="Y9" s="73"/>
      <c r="Z9" s="73" t="s">
        <v>54</v>
      </c>
      <c r="AA9" s="73"/>
      <c r="AB9" s="60" t="s">
        <v>47</v>
      </c>
      <c r="AC9" s="61"/>
      <c r="AD9" s="54" t="s">
        <v>48</v>
      </c>
      <c r="AE9" s="73" t="s">
        <v>49</v>
      </c>
      <c r="AF9" s="73"/>
      <c r="AG9" s="73" t="s">
        <v>54</v>
      </c>
      <c r="AH9" s="73"/>
      <c r="AI9" s="60" t="s">
        <v>47</v>
      </c>
      <c r="AJ9" s="61"/>
      <c r="AK9" s="54" t="s">
        <v>48</v>
      </c>
      <c r="AL9" s="73" t="s">
        <v>49</v>
      </c>
      <c r="AM9" s="73"/>
      <c r="AN9" s="73" t="s">
        <v>54</v>
      </c>
      <c r="AO9" s="73"/>
      <c r="AP9" s="60" t="s">
        <v>47</v>
      </c>
      <c r="AQ9" s="61"/>
      <c r="AR9" s="54" t="s">
        <v>48</v>
      </c>
    </row>
    <row r="10" spans="1:44" s="15" customFormat="1" ht="15" customHeight="1">
      <c r="A10" s="59"/>
      <c r="B10" s="56"/>
      <c r="C10" s="50" t="s">
        <v>46</v>
      </c>
      <c r="D10" s="51" t="s">
        <v>5</v>
      </c>
      <c r="E10" s="52" t="s">
        <v>46</v>
      </c>
      <c r="F10" s="51" t="s">
        <v>5</v>
      </c>
      <c r="G10" s="51" t="s">
        <v>46</v>
      </c>
      <c r="H10" s="51" t="s">
        <v>5</v>
      </c>
      <c r="I10" s="66"/>
      <c r="J10" s="50" t="s">
        <v>46</v>
      </c>
      <c r="K10" s="50" t="s">
        <v>5</v>
      </c>
      <c r="L10" s="50" t="s">
        <v>46</v>
      </c>
      <c r="M10" s="50" t="s">
        <v>5</v>
      </c>
      <c r="N10" s="51" t="s">
        <v>46</v>
      </c>
      <c r="O10" s="51" t="s">
        <v>5</v>
      </c>
      <c r="P10" s="56"/>
      <c r="Q10" s="50" t="s">
        <v>46</v>
      </c>
      <c r="R10" s="50" t="s">
        <v>5</v>
      </c>
      <c r="S10" s="50" t="s">
        <v>46</v>
      </c>
      <c r="T10" s="50" t="s">
        <v>5</v>
      </c>
      <c r="U10" s="51" t="s">
        <v>46</v>
      </c>
      <c r="V10" s="51" t="s">
        <v>5</v>
      </c>
      <c r="W10" s="56"/>
      <c r="X10" s="50" t="s">
        <v>46</v>
      </c>
      <c r="Y10" s="50" t="s">
        <v>5</v>
      </c>
      <c r="Z10" s="50" t="s">
        <v>46</v>
      </c>
      <c r="AA10" s="50" t="s">
        <v>5</v>
      </c>
      <c r="AB10" s="51" t="s">
        <v>46</v>
      </c>
      <c r="AC10" s="51" t="s">
        <v>5</v>
      </c>
      <c r="AD10" s="56"/>
      <c r="AE10" s="50" t="s">
        <v>46</v>
      </c>
      <c r="AF10" s="50" t="s">
        <v>5</v>
      </c>
      <c r="AG10" s="50" t="s">
        <v>46</v>
      </c>
      <c r="AH10" s="50" t="s">
        <v>5</v>
      </c>
      <c r="AI10" s="51" t="s">
        <v>46</v>
      </c>
      <c r="AJ10" s="51" t="s">
        <v>5</v>
      </c>
      <c r="AK10" s="56"/>
      <c r="AL10" s="50" t="s">
        <v>46</v>
      </c>
      <c r="AM10" s="50" t="s">
        <v>5</v>
      </c>
      <c r="AN10" s="50" t="s">
        <v>46</v>
      </c>
      <c r="AO10" s="50" t="s">
        <v>5</v>
      </c>
      <c r="AP10" s="51" t="s">
        <v>46</v>
      </c>
      <c r="AQ10" s="51" t="s">
        <v>5</v>
      </c>
      <c r="AR10" s="56"/>
    </row>
    <row r="11" spans="1:44" s="15" customFormat="1" ht="15" customHeight="1">
      <c r="A11" s="12">
        <v>1</v>
      </c>
      <c r="B11" s="13" t="s">
        <v>40</v>
      </c>
      <c r="C11" s="14">
        <f>J11+Q11+X11+AE11+AL11</f>
        <v>7104881</v>
      </c>
      <c r="D11" s="26">
        <f>K11+R11+Y11+AF11+AM11</f>
        <v>1227207200</v>
      </c>
      <c r="E11" s="33">
        <f>L11+S11+Z11+AG11+AN11</f>
        <v>2774818.034</v>
      </c>
      <c r="F11" s="26">
        <f>M11+T11+AA11+AH11+AO11</f>
        <v>633512330.3021972</v>
      </c>
      <c r="G11" s="26">
        <f>E11*100/C11</f>
        <v>39.05509513811702</v>
      </c>
      <c r="H11" s="26">
        <f>F11*100/D11</f>
        <v>51.622279457144415</v>
      </c>
      <c r="I11" s="26">
        <f>P11+W11+AD11+AK11+AR11</f>
        <v>1976762690.3593042</v>
      </c>
      <c r="J11" s="14">
        <f>J28</f>
        <v>4446103</v>
      </c>
      <c r="K11" s="26">
        <f>K28</f>
        <v>769962100</v>
      </c>
      <c r="L11" s="33">
        <f>L28</f>
        <v>1242852.034</v>
      </c>
      <c r="M11" s="26">
        <f>M28</f>
        <v>373402417.62079996</v>
      </c>
      <c r="N11" s="26">
        <f>L11*100/J11</f>
        <v>27.95373912840076</v>
      </c>
      <c r="O11" s="26">
        <f>M11*100/K11</f>
        <v>48.49620749135573</v>
      </c>
      <c r="P11" s="26">
        <f>P28</f>
        <v>1212398611.2191439</v>
      </c>
      <c r="Q11" s="14">
        <f>Q28</f>
        <v>995707</v>
      </c>
      <c r="R11" s="26">
        <f>R28</f>
        <v>236454100</v>
      </c>
      <c r="S11" s="33">
        <f>S28</f>
        <v>172684</v>
      </c>
      <c r="T11" s="26">
        <f>T28</f>
        <v>134242464.28839728</v>
      </c>
      <c r="U11" s="26">
        <f>S11*100/Q11</f>
        <v>17.342852867359575</v>
      </c>
      <c r="V11" s="26">
        <f>T11*100/R11</f>
        <v>56.7731599022378</v>
      </c>
      <c r="W11" s="26">
        <f>W28</f>
        <v>454250692.14016026</v>
      </c>
      <c r="X11" s="14">
        <f>X28</f>
        <v>849489</v>
      </c>
      <c r="Y11" s="26">
        <f>Y28</f>
        <v>117856700</v>
      </c>
      <c r="Z11" s="33">
        <f>Z28</f>
        <v>699277</v>
      </c>
      <c r="AA11" s="26">
        <f>AA28</f>
        <v>77758054</v>
      </c>
      <c r="AB11" s="26">
        <f>Z11*100/X11</f>
        <v>82.31736961867664</v>
      </c>
      <c r="AC11" s="26">
        <f>AA11*100/Y11</f>
        <v>65.97677857941042</v>
      </c>
      <c r="AD11" s="26">
        <f>AD28</f>
        <v>212610644</v>
      </c>
      <c r="AE11" s="14">
        <f>AE28</f>
        <v>4033</v>
      </c>
      <c r="AF11" s="26">
        <f>AF28</f>
        <v>1009900</v>
      </c>
      <c r="AG11" s="33">
        <f>AG28</f>
        <v>191</v>
      </c>
      <c r="AH11" s="26">
        <f>AH28</f>
        <v>354914</v>
      </c>
      <c r="AI11" s="26">
        <f>AG11*100/AE11</f>
        <v>4.735928589139598</v>
      </c>
      <c r="AJ11" s="26">
        <f>AH11*100/AF11</f>
        <v>35.14347955243093</v>
      </c>
      <c r="AK11" s="26">
        <f>AK28</f>
        <v>9713860</v>
      </c>
      <c r="AL11" s="14">
        <f>AL28</f>
        <v>809549</v>
      </c>
      <c r="AM11" s="26">
        <f>AM28</f>
        <v>101924400</v>
      </c>
      <c r="AN11" s="33">
        <f>AN28</f>
        <v>659814</v>
      </c>
      <c r="AO11" s="26">
        <f>AO28</f>
        <v>47754480.39299999</v>
      </c>
      <c r="AP11" s="26">
        <f>AN11*100/AL11</f>
        <v>81.50389908455202</v>
      </c>
      <c r="AQ11" s="26">
        <f>AO11*100/AM11</f>
        <v>46.85284425809717</v>
      </c>
      <c r="AR11" s="26">
        <f>AR28</f>
        <v>87788883</v>
      </c>
    </row>
    <row r="12" spans="1:44" s="15" customFormat="1" ht="15" customHeight="1">
      <c r="A12" s="42" t="s">
        <v>16</v>
      </c>
      <c r="B12" s="43" t="s">
        <v>33</v>
      </c>
      <c r="C12" s="44">
        <f aca="true" t="shared" si="0" ref="C12:C36">J12+Q12+X12+AE12+AL12</f>
        <v>6156862</v>
      </c>
      <c r="D12" s="45">
        <f aca="true" t="shared" si="1" ref="D12:D37">K12+R12+Y12+AF12+AM12</f>
        <v>751417900</v>
      </c>
      <c r="E12" s="46">
        <f aca="true" t="shared" si="2" ref="E12:E37">L12+S12+Z12+AG12+AN12</f>
        <v>2449245.5</v>
      </c>
      <c r="F12" s="45">
        <f aca="true" t="shared" si="3" ref="F12:F37">M12+T12+AA12+AH12+AO12</f>
        <v>337278407.55122006</v>
      </c>
      <c r="G12" s="45">
        <f aca="true" t="shared" si="4" ref="G12:G37">E12*100/C12</f>
        <v>39.780743826969</v>
      </c>
      <c r="H12" s="45">
        <f aca="true" t="shared" si="5" ref="H12:H37">F12*100/D12</f>
        <v>44.88559662355928</v>
      </c>
      <c r="I12" s="45">
        <f aca="true" t="shared" si="6" ref="I12:I37">P12+W12+AD12+AK12+AR12</f>
        <v>874868044.2058604</v>
      </c>
      <c r="J12" s="18">
        <v>3816409</v>
      </c>
      <c r="K12" s="19">
        <v>460843400</v>
      </c>
      <c r="L12" s="22">
        <v>1050981.5</v>
      </c>
      <c r="M12" s="19">
        <v>181518796.20000002</v>
      </c>
      <c r="N12" s="45">
        <f aca="true" t="shared" si="7" ref="N12:N37">L12*100/J12</f>
        <v>27.53849233664421</v>
      </c>
      <c r="O12" s="45">
        <f aca="true" t="shared" si="8" ref="O12:O37">M12*100/K12</f>
        <v>39.38839011256319</v>
      </c>
      <c r="P12" s="19">
        <v>518808173.8129739</v>
      </c>
      <c r="Q12" s="18">
        <v>747466</v>
      </c>
      <c r="R12" s="19">
        <v>104091400</v>
      </c>
      <c r="S12" s="22">
        <v>125331</v>
      </c>
      <c r="T12" s="19">
        <v>46463594.35122001</v>
      </c>
      <c r="U12" s="45">
        <f aca="true" t="shared" si="9" ref="U12:U37">S12*100/Q12</f>
        <v>16.767451629906912</v>
      </c>
      <c r="V12" s="45">
        <f aca="true" t="shared" si="10" ref="V12:V37">T12*100/R12</f>
        <v>44.63730370733799</v>
      </c>
      <c r="W12" s="19">
        <v>118854833.39288644</v>
      </c>
      <c r="X12" s="18">
        <v>809207</v>
      </c>
      <c r="Y12" s="40">
        <v>96370000</v>
      </c>
      <c r="Z12" s="22">
        <v>659978</v>
      </c>
      <c r="AA12" s="19">
        <v>72022752</v>
      </c>
      <c r="AB12" s="45">
        <f aca="true" t="shared" si="11" ref="AB12:AB37">Z12*100/X12</f>
        <v>81.55861232045694</v>
      </c>
      <c r="AC12" s="45">
        <f aca="true" t="shared" si="12" ref="AC12:AC37">AA12*100/Y12</f>
        <v>74.73565632458234</v>
      </c>
      <c r="AD12" s="19">
        <v>172688427</v>
      </c>
      <c r="AE12" s="44">
        <v>0</v>
      </c>
      <c r="AF12" s="44">
        <v>0</v>
      </c>
      <c r="AG12" s="22">
        <v>15</v>
      </c>
      <c r="AH12" s="19">
        <v>6400</v>
      </c>
      <c r="AI12" s="45" t="e">
        <f aca="true" t="shared" si="13" ref="AI12:AI37">AG12*100/AE12</f>
        <v>#DIV/0!</v>
      </c>
      <c r="AJ12" s="45" t="e">
        <f aca="true" t="shared" si="14" ref="AJ12:AJ37">AH12*100/AF12</f>
        <v>#DIV/0!</v>
      </c>
      <c r="AK12" s="19">
        <v>16200</v>
      </c>
      <c r="AL12" s="18">
        <v>783780</v>
      </c>
      <c r="AM12" s="19">
        <v>90113100</v>
      </c>
      <c r="AN12" s="22">
        <v>612940</v>
      </c>
      <c r="AO12" s="19">
        <v>37266864.99999999</v>
      </c>
      <c r="AP12" s="45">
        <f aca="true" t="shared" si="15" ref="AP12:AP37">AN12*100/AL12</f>
        <v>78.20306718722091</v>
      </c>
      <c r="AQ12" s="45">
        <f aca="true" t="shared" si="16" ref="AQ12:AQ37">AO12*100/AM12</f>
        <v>41.35565750151753</v>
      </c>
      <c r="AR12" s="19">
        <v>64500410</v>
      </c>
    </row>
    <row r="13" spans="1:44" ht="15" customHeight="1">
      <c r="A13" s="6" t="s">
        <v>17</v>
      </c>
      <c r="B13" s="49" t="s">
        <v>67</v>
      </c>
      <c r="C13" s="3">
        <f t="shared" si="0"/>
        <v>6056366</v>
      </c>
      <c r="D13" s="27">
        <f t="shared" si="1"/>
        <v>652835700</v>
      </c>
      <c r="E13" s="34">
        <f t="shared" si="2"/>
        <v>2436800</v>
      </c>
      <c r="F13" s="27">
        <f t="shared" si="3"/>
        <v>301702631.23050004</v>
      </c>
      <c r="G13" s="27">
        <f t="shared" si="4"/>
        <v>40.23534905255065</v>
      </c>
      <c r="H13" s="27">
        <f t="shared" si="5"/>
        <v>46.21417475032386</v>
      </c>
      <c r="I13" s="27">
        <f t="shared" si="6"/>
        <v>815205216.2110937</v>
      </c>
      <c r="J13" s="20">
        <v>3755514</v>
      </c>
      <c r="K13" s="21">
        <v>401980400</v>
      </c>
      <c r="L13" s="23">
        <v>1039108</v>
      </c>
      <c r="M13" s="21">
        <v>152090805.50000003</v>
      </c>
      <c r="N13" s="27">
        <f t="shared" si="7"/>
        <v>27.668862371435708</v>
      </c>
      <c r="O13" s="27">
        <f t="shared" si="8"/>
        <v>37.83537841646012</v>
      </c>
      <c r="P13" s="21">
        <v>477623570.92697394</v>
      </c>
      <c r="Q13" s="20">
        <v>729489</v>
      </c>
      <c r="R13" s="21">
        <v>85483400</v>
      </c>
      <c r="S13" s="23">
        <v>124766</v>
      </c>
      <c r="T13" s="21">
        <v>40328538.73050001</v>
      </c>
      <c r="U13" s="27">
        <f t="shared" si="9"/>
        <v>17.103205120296536</v>
      </c>
      <c r="V13" s="27">
        <f t="shared" si="10"/>
        <v>47.17704107522631</v>
      </c>
      <c r="W13" s="21">
        <v>100534881.28411968</v>
      </c>
      <c r="X13" s="20">
        <v>797570</v>
      </c>
      <c r="Y13" s="41">
        <v>85039600</v>
      </c>
      <c r="Z13" s="23">
        <v>659978</v>
      </c>
      <c r="AA13" s="21">
        <v>72022752</v>
      </c>
      <c r="AB13" s="27">
        <f t="shared" si="11"/>
        <v>82.74859886906478</v>
      </c>
      <c r="AC13" s="27">
        <f t="shared" si="12"/>
        <v>84.69319234803551</v>
      </c>
      <c r="AD13" s="21">
        <v>172688427</v>
      </c>
      <c r="AE13" s="3">
        <v>0</v>
      </c>
      <c r="AF13" s="3">
        <v>0</v>
      </c>
      <c r="AG13" s="23">
        <v>15</v>
      </c>
      <c r="AH13" s="21">
        <v>6400</v>
      </c>
      <c r="AI13" s="27" t="e">
        <f t="shared" si="13"/>
        <v>#DIV/0!</v>
      </c>
      <c r="AJ13" s="27" t="e">
        <f t="shared" si="14"/>
        <v>#DIV/0!</v>
      </c>
      <c r="AK13" s="21">
        <v>16200</v>
      </c>
      <c r="AL13" s="20">
        <v>773793</v>
      </c>
      <c r="AM13" s="21">
        <v>80332300</v>
      </c>
      <c r="AN13" s="23">
        <v>612933</v>
      </c>
      <c r="AO13" s="21">
        <v>37254134.99999999</v>
      </c>
      <c r="AP13" s="27">
        <f t="shared" si="15"/>
        <v>79.21149454699125</v>
      </c>
      <c r="AQ13" s="27">
        <f t="shared" si="16"/>
        <v>46.375038434104326</v>
      </c>
      <c r="AR13" s="21">
        <v>64342137</v>
      </c>
    </row>
    <row r="14" spans="1:44" ht="15" customHeight="1">
      <c r="A14" s="6" t="s">
        <v>18</v>
      </c>
      <c r="B14" s="4" t="s">
        <v>12</v>
      </c>
      <c r="C14" s="3">
        <f t="shared" si="0"/>
        <v>36776</v>
      </c>
      <c r="D14" s="27">
        <f t="shared" si="1"/>
        <v>24223900</v>
      </c>
      <c r="E14" s="34">
        <f t="shared" si="2"/>
        <v>555</v>
      </c>
      <c r="F14" s="27">
        <f t="shared" si="3"/>
        <v>4462141.98981</v>
      </c>
      <c r="G14" s="27">
        <f t="shared" si="4"/>
        <v>1.5091363932999782</v>
      </c>
      <c r="H14" s="27">
        <f t="shared" si="5"/>
        <v>18.420411204678025</v>
      </c>
      <c r="I14" s="27">
        <f t="shared" si="6"/>
        <v>9149705.28641</v>
      </c>
      <c r="J14" s="20">
        <v>21837</v>
      </c>
      <c r="K14" s="21">
        <v>13900000</v>
      </c>
      <c r="L14" s="23">
        <v>465</v>
      </c>
      <c r="M14" s="21">
        <v>2934514</v>
      </c>
      <c r="N14" s="27">
        <f t="shared" si="7"/>
        <v>2.129413380958923</v>
      </c>
      <c r="O14" s="27">
        <f t="shared" si="8"/>
        <v>21.111611510791366</v>
      </c>
      <c r="P14" s="21">
        <v>5458649.15</v>
      </c>
      <c r="Q14" s="20">
        <v>7265</v>
      </c>
      <c r="R14" s="21">
        <v>5060000</v>
      </c>
      <c r="S14" s="23">
        <v>83</v>
      </c>
      <c r="T14" s="21">
        <v>1514897.9898100002</v>
      </c>
      <c r="U14" s="27">
        <f t="shared" si="9"/>
        <v>1.1424638678596009</v>
      </c>
      <c r="V14" s="27">
        <f t="shared" si="10"/>
        <v>29.938695450790515</v>
      </c>
      <c r="W14" s="21">
        <v>3533818.136409999</v>
      </c>
      <c r="X14" s="20">
        <v>3834</v>
      </c>
      <c r="Y14" s="41">
        <v>2626600</v>
      </c>
      <c r="Z14" s="23">
        <v>0</v>
      </c>
      <c r="AA14" s="21">
        <v>0</v>
      </c>
      <c r="AB14" s="27">
        <f t="shared" si="11"/>
        <v>0</v>
      </c>
      <c r="AC14" s="27">
        <f t="shared" si="12"/>
        <v>0</v>
      </c>
      <c r="AD14" s="21">
        <v>0</v>
      </c>
      <c r="AE14" s="3">
        <v>0</v>
      </c>
      <c r="AF14" s="3">
        <v>0</v>
      </c>
      <c r="AG14" s="23">
        <v>0</v>
      </c>
      <c r="AH14" s="21">
        <v>0</v>
      </c>
      <c r="AI14" s="27" t="e">
        <f t="shared" si="13"/>
        <v>#DIV/0!</v>
      </c>
      <c r="AJ14" s="27" t="e">
        <f t="shared" si="14"/>
        <v>#DIV/0!</v>
      </c>
      <c r="AK14" s="21">
        <v>0</v>
      </c>
      <c r="AL14" s="20">
        <v>3840</v>
      </c>
      <c r="AM14" s="21">
        <v>2637300</v>
      </c>
      <c r="AN14" s="23">
        <v>7</v>
      </c>
      <c r="AO14" s="21">
        <v>12730</v>
      </c>
      <c r="AP14" s="27">
        <f t="shared" si="15"/>
        <v>0.18229166666666666</v>
      </c>
      <c r="AQ14" s="27">
        <f t="shared" si="16"/>
        <v>0.4826906305691427</v>
      </c>
      <c r="AR14" s="21">
        <v>157238</v>
      </c>
    </row>
    <row r="15" spans="1:44" ht="15" customHeight="1">
      <c r="A15" s="6" t="s">
        <v>23</v>
      </c>
      <c r="B15" s="4" t="s">
        <v>13</v>
      </c>
      <c r="C15" s="3">
        <f t="shared" si="0"/>
        <v>63720</v>
      </c>
      <c r="D15" s="27">
        <f t="shared" si="1"/>
        <v>74358300</v>
      </c>
      <c r="E15" s="34">
        <f t="shared" si="2"/>
        <v>11890.5</v>
      </c>
      <c r="F15" s="27">
        <f t="shared" si="3"/>
        <v>31113634.330909997</v>
      </c>
      <c r="G15" s="27">
        <f t="shared" si="4"/>
        <v>18.6605461393597</v>
      </c>
      <c r="H15" s="27">
        <f t="shared" si="5"/>
        <v>41.84285322675478</v>
      </c>
      <c r="I15" s="27">
        <f t="shared" si="6"/>
        <v>50513122.70835675</v>
      </c>
      <c r="J15" s="20">
        <v>39058</v>
      </c>
      <c r="K15" s="21">
        <v>44963000</v>
      </c>
      <c r="L15" s="23">
        <v>11408.5</v>
      </c>
      <c r="M15" s="21">
        <v>26493476.7</v>
      </c>
      <c r="N15" s="27">
        <f t="shared" si="7"/>
        <v>29.209124891187464</v>
      </c>
      <c r="O15" s="27">
        <f t="shared" si="8"/>
        <v>58.92284033538687</v>
      </c>
      <c r="P15" s="21">
        <v>35725953.735999994</v>
      </c>
      <c r="Q15" s="20">
        <v>10712</v>
      </c>
      <c r="R15" s="21">
        <v>13548000</v>
      </c>
      <c r="S15" s="23">
        <v>482</v>
      </c>
      <c r="T15" s="21">
        <v>4620157.63091</v>
      </c>
      <c r="U15" s="27">
        <f t="shared" si="9"/>
        <v>4.499626587005228</v>
      </c>
      <c r="V15" s="27">
        <f t="shared" si="10"/>
        <v>34.10213781303513</v>
      </c>
      <c r="W15" s="21">
        <v>14786133.972356763</v>
      </c>
      <c r="X15" s="20">
        <v>7803</v>
      </c>
      <c r="Y15" s="41">
        <v>8703800</v>
      </c>
      <c r="Z15" s="23">
        <v>0</v>
      </c>
      <c r="AA15" s="21">
        <v>0</v>
      </c>
      <c r="AB15" s="27">
        <f t="shared" si="11"/>
        <v>0</v>
      </c>
      <c r="AC15" s="27">
        <f t="shared" si="12"/>
        <v>0</v>
      </c>
      <c r="AD15" s="21">
        <v>0</v>
      </c>
      <c r="AE15" s="3">
        <v>0</v>
      </c>
      <c r="AF15" s="3">
        <v>0</v>
      </c>
      <c r="AG15" s="23">
        <v>0</v>
      </c>
      <c r="AH15" s="21">
        <v>0</v>
      </c>
      <c r="AI15" s="27" t="e">
        <f t="shared" si="13"/>
        <v>#DIV/0!</v>
      </c>
      <c r="AJ15" s="27" t="e">
        <f t="shared" si="14"/>
        <v>#DIV/0!</v>
      </c>
      <c r="AK15" s="21">
        <v>0</v>
      </c>
      <c r="AL15" s="20">
        <v>6147</v>
      </c>
      <c r="AM15" s="21">
        <v>7143500</v>
      </c>
      <c r="AN15" s="23">
        <v>0</v>
      </c>
      <c r="AO15" s="21">
        <v>0</v>
      </c>
      <c r="AP15" s="27">
        <f t="shared" si="15"/>
        <v>0</v>
      </c>
      <c r="AQ15" s="27">
        <f t="shared" si="16"/>
        <v>0</v>
      </c>
      <c r="AR15" s="21">
        <v>1035</v>
      </c>
    </row>
    <row r="16" spans="1:44" s="15" customFormat="1" ht="15" customHeight="1">
      <c r="A16" s="42" t="s">
        <v>19</v>
      </c>
      <c r="B16" s="47" t="s">
        <v>51</v>
      </c>
      <c r="C16" s="44">
        <f t="shared" si="0"/>
        <v>703641</v>
      </c>
      <c r="D16" s="45">
        <f t="shared" si="1"/>
        <v>351969000</v>
      </c>
      <c r="E16" s="46">
        <f t="shared" si="2"/>
        <v>210192.534</v>
      </c>
      <c r="F16" s="45">
        <f t="shared" si="3"/>
        <v>265388093.31775725</v>
      </c>
      <c r="G16" s="45">
        <f t="shared" si="4"/>
        <v>29.872127121643</v>
      </c>
      <c r="H16" s="45">
        <f t="shared" si="5"/>
        <v>75.40098512021152</v>
      </c>
      <c r="I16" s="45">
        <f t="shared" si="6"/>
        <v>662672863.7735207</v>
      </c>
      <c r="J16" s="18">
        <v>458743</v>
      </c>
      <c r="K16" s="19">
        <v>225518000</v>
      </c>
      <c r="L16" s="22">
        <v>150966.534</v>
      </c>
      <c r="M16" s="19">
        <v>175493503.2719</v>
      </c>
      <c r="N16" s="45">
        <f t="shared" si="7"/>
        <v>32.90873844396536</v>
      </c>
      <c r="O16" s="45">
        <f t="shared" si="8"/>
        <v>77.81795833232823</v>
      </c>
      <c r="P16" s="19">
        <v>364825328.03135</v>
      </c>
      <c r="Q16" s="18">
        <v>204730</v>
      </c>
      <c r="R16" s="19">
        <v>110958000</v>
      </c>
      <c r="S16" s="22">
        <v>41916</v>
      </c>
      <c r="T16" s="19">
        <v>84799648.04585725</v>
      </c>
      <c r="U16" s="45">
        <f t="shared" si="9"/>
        <v>20.473794754066333</v>
      </c>
      <c r="V16" s="45">
        <f t="shared" si="10"/>
        <v>76.42499688698179</v>
      </c>
      <c r="W16" s="19">
        <v>265628244.74217072</v>
      </c>
      <c r="X16" s="18">
        <v>19035</v>
      </c>
      <c r="Y16" s="40">
        <v>7321900</v>
      </c>
      <c r="Z16" s="22">
        <v>13022</v>
      </c>
      <c r="AA16" s="19">
        <v>1135149</v>
      </c>
      <c r="AB16" s="45">
        <f t="shared" si="11"/>
        <v>68.41082216968742</v>
      </c>
      <c r="AC16" s="45">
        <f t="shared" si="12"/>
        <v>15.503475873748616</v>
      </c>
      <c r="AD16" s="19">
        <v>15106933</v>
      </c>
      <c r="AE16" s="18">
        <v>4033</v>
      </c>
      <c r="AF16" s="18">
        <v>1009900</v>
      </c>
      <c r="AG16" s="22">
        <v>163</v>
      </c>
      <c r="AH16" s="19">
        <v>323914</v>
      </c>
      <c r="AI16" s="45">
        <f t="shared" si="13"/>
        <v>4.041656335234316</v>
      </c>
      <c r="AJ16" s="45">
        <f t="shared" si="14"/>
        <v>32.07386869987128</v>
      </c>
      <c r="AK16" s="19">
        <v>9599060</v>
      </c>
      <c r="AL16" s="18">
        <v>17100</v>
      </c>
      <c r="AM16" s="19">
        <v>7161200</v>
      </c>
      <c r="AN16" s="22">
        <v>4125</v>
      </c>
      <c r="AO16" s="19">
        <v>3635879</v>
      </c>
      <c r="AP16" s="45">
        <f t="shared" si="15"/>
        <v>24.12280701754386</v>
      </c>
      <c r="AQ16" s="45">
        <f t="shared" si="16"/>
        <v>50.771923699938554</v>
      </c>
      <c r="AR16" s="19">
        <v>7513298</v>
      </c>
    </row>
    <row r="17" spans="1:44" ht="15" customHeight="1">
      <c r="A17" s="6" t="s">
        <v>24</v>
      </c>
      <c r="B17" s="7" t="s">
        <v>42</v>
      </c>
      <c r="C17" s="3">
        <f t="shared" si="0"/>
        <v>479910</v>
      </c>
      <c r="D17" s="27">
        <f t="shared" si="1"/>
        <v>99499706</v>
      </c>
      <c r="E17" s="34">
        <f t="shared" si="2"/>
        <v>181631.854</v>
      </c>
      <c r="F17" s="27">
        <f t="shared" si="3"/>
        <v>113218451.42111915</v>
      </c>
      <c r="G17" s="27">
        <f t="shared" si="4"/>
        <v>37.84706590819112</v>
      </c>
      <c r="H17" s="27">
        <f t="shared" si="5"/>
        <v>113.78772457992906</v>
      </c>
      <c r="I17" s="27">
        <f t="shared" si="6"/>
        <v>242758971.62918323</v>
      </c>
      <c r="J17" s="20">
        <v>314484</v>
      </c>
      <c r="K17" s="21">
        <v>68674829</v>
      </c>
      <c r="L17" s="23">
        <v>131578.854</v>
      </c>
      <c r="M17" s="21">
        <v>79396893.468</v>
      </c>
      <c r="N17" s="27">
        <f t="shared" si="7"/>
        <v>41.83960201472888</v>
      </c>
      <c r="O17" s="27">
        <f t="shared" si="8"/>
        <v>115.6128011152383</v>
      </c>
      <c r="P17" s="21">
        <v>136853172.88805</v>
      </c>
      <c r="Q17" s="20">
        <v>140921</v>
      </c>
      <c r="R17" s="21">
        <v>27689218</v>
      </c>
      <c r="S17" s="23">
        <v>33641</v>
      </c>
      <c r="T17" s="21">
        <v>30194586.953119155</v>
      </c>
      <c r="U17" s="27">
        <f t="shared" si="9"/>
        <v>23.872240475159842</v>
      </c>
      <c r="V17" s="27">
        <f t="shared" si="10"/>
        <v>109.04817518905429</v>
      </c>
      <c r="W17" s="21">
        <v>86898847.74113324</v>
      </c>
      <c r="X17" s="20">
        <v>11119</v>
      </c>
      <c r="Y17" s="41">
        <v>1292444</v>
      </c>
      <c r="Z17" s="23">
        <v>13004</v>
      </c>
      <c r="AA17" s="21">
        <v>1130974</v>
      </c>
      <c r="AB17" s="27">
        <f t="shared" si="11"/>
        <v>116.95296339598885</v>
      </c>
      <c r="AC17" s="27">
        <f t="shared" si="12"/>
        <v>87.50661537366416</v>
      </c>
      <c r="AD17" s="21">
        <v>15068710</v>
      </c>
      <c r="AE17" s="20">
        <v>2681</v>
      </c>
      <c r="AF17" s="21">
        <v>402100</v>
      </c>
      <c r="AG17" s="23">
        <v>121</v>
      </c>
      <c r="AH17" s="21">
        <v>89273</v>
      </c>
      <c r="AI17" s="27">
        <f t="shared" si="13"/>
        <v>4.513241327862738</v>
      </c>
      <c r="AJ17" s="27">
        <f t="shared" si="14"/>
        <v>22.20169112161154</v>
      </c>
      <c r="AK17" s="21">
        <v>889417</v>
      </c>
      <c r="AL17" s="20">
        <v>10705</v>
      </c>
      <c r="AM17" s="21">
        <v>1441115</v>
      </c>
      <c r="AN17" s="23">
        <v>3287</v>
      </c>
      <c r="AO17" s="21">
        <v>2406724</v>
      </c>
      <c r="AP17" s="27">
        <f t="shared" si="15"/>
        <v>30.70527790751985</v>
      </c>
      <c r="AQ17" s="27">
        <f t="shared" si="16"/>
        <v>167.00429875478363</v>
      </c>
      <c r="AR17" s="21">
        <v>3048824</v>
      </c>
    </row>
    <row r="18" spans="1:44" ht="15" customHeight="1">
      <c r="A18" s="6" t="s">
        <v>25</v>
      </c>
      <c r="B18" s="8" t="s">
        <v>44</v>
      </c>
      <c r="C18" s="3">
        <f t="shared" si="0"/>
        <v>187252</v>
      </c>
      <c r="D18" s="27">
        <f t="shared" si="1"/>
        <v>110288400</v>
      </c>
      <c r="E18" s="34">
        <f t="shared" si="2"/>
        <v>24043.154000000002</v>
      </c>
      <c r="F18" s="27">
        <f t="shared" si="3"/>
        <v>109370671.78649749</v>
      </c>
      <c r="G18" s="27">
        <f t="shared" si="4"/>
        <v>12.83999850468887</v>
      </c>
      <c r="H18" s="27">
        <f t="shared" si="5"/>
        <v>99.16788328282712</v>
      </c>
      <c r="I18" s="27">
        <f t="shared" si="6"/>
        <v>297171198.8362682</v>
      </c>
      <c r="J18" s="20">
        <v>121489</v>
      </c>
      <c r="K18" s="21">
        <v>74902500</v>
      </c>
      <c r="L18" s="23">
        <v>16292.154</v>
      </c>
      <c r="M18" s="21">
        <v>70500326.5959</v>
      </c>
      <c r="N18" s="27">
        <f t="shared" si="7"/>
        <v>13.41039435669073</v>
      </c>
      <c r="O18" s="27">
        <f t="shared" si="8"/>
        <v>94.12279509482327</v>
      </c>
      <c r="P18" s="21">
        <v>160538994.54199</v>
      </c>
      <c r="Q18" s="20">
        <v>52221</v>
      </c>
      <c r="R18" s="21">
        <v>29682500</v>
      </c>
      <c r="S18" s="23">
        <v>7097</v>
      </c>
      <c r="T18" s="21">
        <v>37852737.19059749</v>
      </c>
      <c r="U18" s="27">
        <f t="shared" si="9"/>
        <v>13.590318071274009</v>
      </c>
      <c r="V18" s="27">
        <f t="shared" si="10"/>
        <v>127.52543482050869</v>
      </c>
      <c r="W18" s="21">
        <v>128001839.29427816</v>
      </c>
      <c r="X18" s="20">
        <v>6663</v>
      </c>
      <c r="Y18" s="41">
        <v>2749000</v>
      </c>
      <c r="Z18" s="23">
        <v>0</v>
      </c>
      <c r="AA18" s="21">
        <v>0</v>
      </c>
      <c r="AB18" s="27">
        <f t="shared" si="11"/>
        <v>0</v>
      </c>
      <c r="AC18" s="27">
        <f t="shared" si="12"/>
        <v>0</v>
      </c>
      <c r="AD18" s="21">
        <v>0</v>
      </c>
      <c r="AE18" s="20">
        <v>1352</v>
      </c>
      <c r="AF18" s="21">
        <v>607800</v>
      </c>
      <c r="AG18" s="23">
        <v>40</v>
      </c>
      <c r="AH18" s="21">
        <v>195532</v>
      </c>
      <c r="AI18" s="27">
        <f t="shared" si="13"/>
        <v>2.9585798816568047</v>
      </c>
      <c r="AJ18" s="27">
        <f t="shared" si="14"/>
        <v>32.170450806186246</v>
      </c>
      <c r="AK18" s="21">
        <v>6786359</v>
      </c>
      <c r="AL18" s="20">
        <v>5527</v>
      </c>
      <c r="AM18" s="21">
        <v>2346600</v>
      </c>
      <c r="AN18" s="23">
        <v>614</v>
      </c>
      <c r="AO18" s="21">
        <v>822076</v>
      </c>
      <c r="AP18" s="27">
        <f t="shared" si="15"/>
        <v>11.109100777998915</v>
      </c>
      <c r="AQ18" s="27">
        <f t="shared" si="16"/>
        <v>35.03264297281173</v>
      </c>
      <c r="AR18" s="21">
        <v>1844006.0000000002</v>
      </c>
    </row>
    <row r="19" spans="1:44" ht="15" customHeight="1">
      <c r="A19" s="6" t="s">
        <v>26</v>
      </c>
      <c r="B19" s="8" t="s">
        <v>43</v>
      </c>
      <c r="C19" s="3">
        <f t="shared" si="0"/>
        <v>34085</v>
      </c>
      <c r="D19" s="27">
        <f t="shared" si="1"/>
        <v>140241900</v>
      </c>
      <c r="E19" s="34">
        <f t="shared" si="2"/>
        <v>3759.526</v>
      </c>
      <c r="F19" s="27">
        <f t="shared" si="3"/>
        <v>42479002.1101406</v>
      </c>
      <c r="G19" s="27">
        <f t="shared" si="4"/>
        <v>11.029854774827637</v>
      </c>
      <c r="H19" s="27">
        <f t="shared" si="5"/>
        <v>30.289807903444405</v>
      </c>
      <c r="I19" s="27">
        <f t="shared" si="6"/>
        <v>120294126.05906928</v>
      </c>
      <c r="J19" s="20">
        <v>21475</v>
      </c>
      <c r="K19" s="21">
        <v>80891800</v>
      </c>
      <c r="L19" s="23">
        <v>2577.526</v>
      </c>
      <c r="M19" s="21">
        <v>25449306.207999997</v>
      </c>
      <c r="N19" s="27">
        <f t="shared" si="7"/>
        <v>12.002449359720604</v>
      </c>
      <c r="O19" s="27">
        <f t="shared" si="8"/>
        <v>31.460922130549694</v>
      </c>
      <c r="P19" s="21">
        <v>65882512.60131</v>
      </c>
      <c r="Q19" s="20">
        <v>11298</v>
      </c>
      <c r="R19" s="21">
        <v>53351400</v>
      </c>
      <c r="S19" s="23">
        <v>1171</v>
      </c>
      <c r="T19" s="21">
        <v>16749187.9021406</v>
      </c>
      <c r="U19" s="27">
        <f t="shared" si="9"/>
        <v>10.364666312621702</v>
      </c>
      <c r="V19" s="27">
        <f t="shared" si="10"/>
        <v>31.394092567656333</v>
      </c>
      <c r="W19" s="21">
        <v>50709700.45775928</v>
      </c>
      <c r="X19" s="20">
        <v>694</v>
      </c>
      <c r="Y19" s="41">
        <v>2827700</v>
      </c>
      <c r="Z19" s="23">
        <v>0</v>
      </c>
      <c r="AA19" s="21">
        <v>0</v>
      </c>
      <c r="AB19" s="27">
        <f t="shared" si="11"/>
        <v>0</v>
      </c>
      <c r="AC19" s="27">
        <f t="shared" si="12"/>
        <v>0</v>
      </c>
      <c r="AD19" s="21">
        <v>0</v>
      </c>
      <c r="AE19" s="20">
        <v>0</v>
      </c>
      <c r="AF19" s="21">
        <v>0</v>
      </c>
      <c r="AG19" s="23">
        <v>2</v>
      </c>
      <c r="AH19" s="21">
        <v>39109</v>
      </c>
      <c r="AI19" s="27" t="e">
        <f t="shared" si="13"/>
        <v>#DIV/0!</v>
      </c>
      <c r="AJ19" s="27" t="e">
        <f t="shared" si="14"/>
        <v>#DIV/0!</v>
      </c>
      <c r="AK19" s="21">
        <v>1923284.0000000005</v>
      </c>
      <c r="AL19" s="20">
        <v>618</v>
      </c>
      <c r="AM19" s="21">
        <v>3171000</v>
      </c>
      <c r="AN19" s="23">
        <v>9</v>
      </c>
      <c r="AO19" s="21">
        <v>241398.99999999997</v>
      </c>
      <c r="AP19" s="27">
        <f t="shared" si="15"/>
        <v>1.4563106796116505</v>
      </c>
      <c r="AQ19" s="27">
        <f t="shared" si="16"/>
        <v>7.6127089246294535</v>
      </c>
      <c r="AR19" s="21">
        <v>1778629</v>
      </c>
    </row>
    <row r="20" spans="1:44" ht="15" customHeight="1">
      <c r="A20" s="6" t="s">
        <v>30</v>
      </c>
      <c r="B20" s="3" t="s">
        <v>10</v>
      </c>
      <c r="C20" s="3">
        <f t="shared" si="0"/>
        <v>2394</v>
      </c>
      <c r="D20" s="27">
        <f t="shared" si="1"/>
        <v>1938994</v>
      </c>
      <c r="E20" s="34">
        <f t="shared" si="2"/>
        <v>758</v>
      </c>
      <c r="F20" s="27">
        <f t="shared" si="3"/>
        <v>319968</v>
      </c>
      <c r="G20" s="27">
        <f t="shared" si="4"/>
        <v>31.6624895572264</v>
      </c>
      <c r="H20" s="27">
        <f t="shared" si="5"/>
        <v>16.501752970870463</v>
      </c>
      <c r="I20" s="27">
        <f t="shared" si="6"/>
        <v>2448567.249</v>
      </c>
      <c r="J20" s="20">
        <v>1295</v>
      </c>
      <c r="K20" s="21">
        <v>1048871</v>
      </c>
      <c r="L20" s="23">
        <v>518</v>
      </c>
      <c r="M20" s="21">
        <v>146977</v>
      </c>
      <c r="N20" s="27">
        <f t="shared" si="7"/>
        <v>40</v>
      </c>
      <c r="O20" s="27">
        <f t="shared" si="8"/>
        <v>14.012876702664103</v>
      </c>
      <c r="P20" s="21">
        <v>1550648</v>
      </c>
      <c r="Q20" s="20">
        <v>290</v>
      </c>
      <c r="R20" s="21">
        <v>234882</v>
      </c>
      <c r="S20" s="23">
        <v>7</v>
      </c>
      <c r="T20" s="21">
        <v>3136.0000000000005</v>
      </c>
      <c r="U20" s="27">
        <f t="shared" si="9"/>
        <v>2.413793103448276</v>
      </c>
      <c r="V20" s="27">
        <f t="shared" si="10"/>
        <v>1.3351384950741225</v>
      </c>
      <c r="W20" s="21">
        <v>17857.249</v>
      </c>
      <c r="X20" s="20">
        <v>559</v>
      </c>
      <c r="Y20" s="41">
        <v>452756</v>
      </c>
      <c r="Z20" s="23">
        <v>18</v>
      </c>
      <c r="AA20" s="21">
        <v>4175</v>
      </c>
      <c r="AB20" s="27">
        <f t="shared" si="11"/>
        <v>3.2200357781753133</v>
      </c>
      <c r="AC20" s="27">
        <f t="shared" si="12"/>
        <v>0.9221302423380364</v>
      </c>
      <c r="AD20" s="21">
        <v>38223</v>
      </c>
      <c r="AE20" s="20">
        <v>0</v>
      </c>
      <c r="AF20" s="21">
        <v>0</v>
      </c>
      <c r="AG20" s="23">
        <v>0</v>
      </c>
      <c r="AH20" s="21">
        <v>0</v>
      </c>
      <c r="AI20" s="27" t="e">
        <f t="shared" si="13"/>
        <v>#DIV/0!</v>
      </c>
      <c r="AJ20" s="27" t="e">
        <f t="shared" si="14"/>
        <v>#DIV/0!</v>
      </c>
      <c r="AK20" s="21">
        <v>0</v>
      </c>
      <c r="AL20" s="20">
        <v>250</v>
      </c>
      <c r="AM20" s="21">
        <v>202485</v>
      </c>
      <c r="AN20" s="23">
        <v>215</v>
      </c>
      <c r="AO20" s="21">
        <v>165680</v>
      </c>
      <c r="AP20" s="27">
        <f t="shared" si="15"/>
        <v>86</v>
      </c>
      <c r="AQ20" s="27">
        <f t="shared" si="16"/>
        <v>81.82334493913129</v>
      </c>
      <c r="AR20" s="21">
        <v>841839</v>
      </c>
    </row>
    <row r="21" spans="1:44" ht="15" customHeight="1">
      <c r="A21" s="6" t="s">
        <v>31</v>
      </c>
      <c r="B21" s="3" t="s">
        <v>11</v>
      </c>
      <c r="C21" s="3">
        <f t="shared" si="0"/>
        <v>0</v>
      </c>
      <c r="D21" s="27">
        <f t="shared" si="1"/>
        <v>0</v>
      </c>
      <c r="E21" s="34">
        <f t="shared" si="2"/>
        <v>0</v>
      </c>
      <c r="F21" s="27">
        <f t="shared" si="3"/>
        <v>0</v>
      </c>
      <c r="G21" s="27" t="e">
        <f t="shared" si="4"/>
        <v>#DIV/0!</v>
      </c>
      <c r="H21" s="27" t="e">
        <f t="shared" si="5"/>
        <v>#DIV/0!</v>
      </c>
      <c r="I21" s="27">
        <f t="shared" si="6"/>
        <v>0</v>
      </c>
      <c r="J21" s="20">
        <v>0</v>
      </c>
      <c r="K21" s="21">
        <v>0</v>
      </c>
      <c r="L21" s="23">
        <v>0</v>
      </c>
      <c r="M21" s="21">
        <v>0</v>
      </c>
      <c r="N21" s="27" t="e">
        <f t="shared" si="7"/>
        <v>#DIV/0!</v>
      </c>
      <c r="O21" s="27" t="e">
        <f t="shared" si="8"/>
        <v>#DIV/0!</v>
      </c>
      <c r="P21" s="21">
        <v>0</v>
      </c>
      <c r="Q21" s="20">
        <v>0</v>
      </c>
      <c r="R21" s="21">
        <v>0</v>
      </c>
      <c r="S21" s="23">
        <v>0</v>
      </c>
      <c r="T21" s="21">
        <v>0</v>
      </c>
      <c r="U21" s="27" t="e">
        <f t="shared" si="9"/>
        <v>#DIV/0!</v>
      </c>
      <c r="V21" s="27" t="e">
        <f t="shared" si="10"/>
        <v>#DIV/0!</v>
      </c>
      <c r="W21" s="21">
        <v>0</v>
      </c>
      <c r="X21" s="20">
        <v>0</v>
      </c>
      <c r="Y21" s="41">
        <v>0</v>
      </c>
      <c r="Z21" s="23">
        <v>0</v>
      </c>
      <c r="AA21" s="21">
        <v>0</v>
      </c>
      <c r="AB21" s="27" t="e">
        <f t="shared" si="11"/>
        <v>#DIV/0!</v>
      </c>
      <c r="AC21" s="27" t="e">
        <f t="shared" si="12"/>
        <v>#DIV/0!</v>
      </c>
      <c r="AD21" s="21">
        <v>0</v>
      </c>
      <c r="AE21" s="20">
        <v>0</v>
      </c>
      <c r="AF21" s="21">
        <v>0</v>
      </c>
      <c r="AG21" s="23">
        <v>0</v>
      </c>
      <c r="AH21" s="21">
        <v>0</v>
      </c>
      <c r="AI21" s="27" t="e">
        <f t="shared" si="13"/>
        <v>#DIV/0!</v>
      </c>
      <c r="AJ21" s="27" t="e">
        <f t="shared" si="14"/>
        <v>#DIV/0!</v>
      </c>
      <c r="AK21" s="21">
        <v>0</v>
      </c>
      <c r="AL21" s="20">
        <v>0</v>
      </c>
      <c r="AM21" s="21">
        <v>0</v>
      </c>
      <c r="AN21" s="23">
        <v>0</v>
      </c>
      <c r="AO21" s="21">
        <v>0</v>
      </c>
      <c r="AP21" s="27" t="e">
        <f t="shared" si="15"/>
        <v>#DIV/0!</v>
      </c>
      <c r="AQ21" s="27" t="e">
        <f t="shared" si="16"/>
        <v>#DIV/0!</v>
      </c>
      <c r="AR21" s="21">
        <v>0</v>
      </c>
    </row>
    <row r="22" spans="1:44" ht="15" customHeight="1">
      <c r="A22" s="6" t="s">
        <v>20</v>
      </c>
      <c r="B22" s="4" t="s">
        <v>7</v>
      </c>
      <c r="C22" s="3">
        <f t="shared" si="0"/>
        <v>120</v>
      </c>
      <c r="D22" s="27">
        <f t="shared" si="1"/>
        <v>1310000</v>
      </c>
      <c r="E22" s="34">
        <f t="shared" si="2"/>
        <v>12</v>
      </c>
      <c r="F22" s="27">
        <f t="shared" si="3"/>
        <v>372440.92452000006</v>
      </c>
      <c r="G22" s="27">
        <f t="shared" si="4"/>
        <v>10</v>
      </c>
      <c r="H22" s="27">
        <f t="shared" si="5"/>
        <v>28.430604925190845</v>
      </c>
      <c r="I22" s="27">
        <f t="shared" si="6"/>
        <v>2093837.9999999998</v>
      </c>
      <c r="J22" s="20">
        <v>20</v>
      </c>
      <c r="K22" s="21">
        <v>48000</v>
      </c>
      <c r="L22" s="23">
        <v>3</v>
      </c>
      <c r="M22" s="21">
        <v>88000</v>
      </c>
      <c r="N22" s="27">
        <f t="shared" si="7"/>
        <v>15</v>
      </c>
      <c r="O22" s="27">
        <f t="shared" si="8"/>
        <v>183.33333333333334</v>
      </c>
      <c r="P22" s="21">
        <v>1646500.9999999998</v>
      </c>
      <c r="Q22" s="20">
        <v>100</v>
      </c>
      <c r="R22" s="21">
        <v>1262000</v>
      </c>
      <c r="S22" s="23">
        <v>9</v>
      </c>
      <c r="T22" s="21">
        <v>284440.92452000006</v>
      </c>
      <c r="U22" s="27">
        <f t="shared" si="9"/>
        <v>9</v>
      </c>
      <c r="V22" s="27">
        <f t="shared" si="10"/>
        <v>22.538900516640258</v>
      </c>
      <c r="W22" s="21">
        <v>447337</v>
      </c>
      <c r="X22" s="20">
        <v>0</v>
      </c>
      <c r="Y22" s="41">
        <v>0</v>
      </c>
      <c r="Z22" s="23">
        <v>0</v>
      </c>
      <c r="AA22" s="21">
        <v>0</v>
      </c>
      <c r="AB22" s="27" t="e">
        <f t="shared" si="11"/>
        <v>#DIV/0!</v>
      </c>
      <c r="AC22" s="27" t="e">
        <f t="shared" si="12"/>
        <v>#DIV/0!</v>
      </c>
      <c r="AD22" s="21">
        <v>0</v>
      </c>
      <c r="AE22" s="20">
        <v>0</v>
      </c>
      <c r="AF22" s="21">
        <v>0</v>
      </c>
      <c r="AG22" s="23">
        <v>0</v>
      </c>
      <c r="AH22" s="21">
        <v>0</v>
      </c>
      <c r="AI22" s="27" t="e">
        <f t="shared" si="13"/>
        <v>#DIV/0!</v>
      </c>
      <c r="AJ22" s="27" t="e">
        <f t="shared" si="14"/>
        <v>#DIV/0!</v>
      </c>
      <c r="AK22" s="21">
        <v>0</v>
      </c>
      <c r="AL22" s="20">
        <v>0</v>
      </c>
      <c r="AM22" s="21">
        <v>0</v>
      </c>
      <c r="AN22" s="23">
        <v>0</v>
      </c>
      <c r="AO22" s="21">
        <v>0</v>
      </c>
      <c r="AP22" s="27" t="e">
        <f t="shared" si="15"/>
        <v>#DIV/0!</v>
      </c>
      <c r="AQ22" s="27" t="e">
        <f t="shared" si="16"/>
        <v>#DIV/0!</v>
      </c>
      <c r="AR22" s="21">
        <v>0</v>
      </c>
    </row>
    <row r="23" spans="1:44" ht="15" customHeight="1">
      <c r="A23" s="6" t="s">
        <v>21</v>
      </c>
      <c r="B23" s="4" t="s">
        <v>2</v>
      </c>
      <c r="C23" s="3">
        <f t="shared" si="0"/>
        <v>43468</v>
      </c>
      <c r="D23" s="27">
        <f t="shared" si="1"/>
        <v>21657300</v>
      </c>
      <c r="E23" s="34">
        <f t="shared" si="2"/>
        <v>11508.5</v>
      </c>
      <c r="F23" s="27">
        <f t="shared" si="3"/>
        <v>2946905.2448</v>
      </c>
      <c r="G23" s="27">
        <f t="shared" si="4"/>
        <v>26.47579828839606</v>
      </c>
      <c r="H23" s="27">
        <f t="shared" si="5"/>
        <v>13.60698353349679</v>
      </c>
      <c r="I23" s="27">
        <f t="shared" si="6"/>
        <v>33185146.78968</v>
      </c>
      <c r="J23" s="20">
        <v>30376</v>
      </c>
      <c r="K23" s="21">
        <v>15139300</v>
      </c>
      <c r="L23" s="23">
        <v>8477.5</v>
      </c>
      <c r="M23" s="21">
        <v>2373906.499</v>
      </c>
      <c r="N23" s="27">
        <f t="shared" si="7"/>
        <v>27.908546220700554</v>
      </c>
      <c r="O23" s="27">
        <f t="shared" si="8"/>
        <v>15.680424451592872</v>
      </c>
      <c r="P23" s="21">
        <v>29038249.86577</v>
      </c>
      <c r="Q23" s="20">
        <v>7387</v>
      </c>
      <c r="R23" s="21">
        <v>3675100</v>
      </c>
      <c r="S23" s="23">
        <v>240</v>
      </c>
      <c r="T23" s="21">
        <v>138962.7458</v>
      </c>
      <c r="U23" s="27">
        <f t="shared" si="9"/>
        <v>3.2489508596182484</v>
      </c>
      <c r="V23" s="27">
        <f t="shared" si="10"/>
        <v>3.7811963157465103</v>
      </c>
      <c r="W23" s="21">
        <v>2477407.9239099994</v>
      </c>
      <c r="X23" s="20">
        <v>3776</v>
      </c>
      <c r="Y23" s="41">
        <v>1877900</v>
      </c>
      <c r="Z23" s="23">
        <v>176</v>
      </c>
      <c r="AA23" s="21">
        <v>33587</v>
      </c>
      <c r="AB23" s="27">
        <f t="shared" si="11"/>
        <v>4.661016949152542</v>
      </c>
      <c r="AC23" s="27">
        <f t="shared" si="12"/>
        <v>1.7885403908621333</v>
      </c>
      <c r="AD23" s="21">
        <v>538669</v>
      </c>
      <c r="AE23" s="20">
        <v>0</v>
      </c>
      <c r="AF23" s="21">
        <v>0</v>
      </c>
      <c r="AG23" s="23">
        <v>0</v>
      </c>
      <c r="AH23" s="21">
        <v>0</v>
      </c>
      <c r="AI23" s="27" t="e">
        <f t="shared" si="13"/>
        <v>#DIV/0!</v>
      </c>
      <c r="AJ23" s="27" t="e">
        <f t="shared" si="14"/>
        <v>#DIV/0!</v>
      </c>
      <c r="AK23" s="21">
        <v>0</v>
      </c>
      <c r="AL23" s="20">
        <v>1929</v>
      </c>
      <c r="AM23" s="21">
        <v>965000</v>
      </c>
      <c r="AN23" s="23">
        <v>2615</v>
      </c>
      <c r="AO23" s="21">
        <v>400449</v>
      </c>
      <c r="AP23" s="27">
        <f t="shared" si="15"/>
        <v>135.56246759979263</v>
      </c>
      <c r="AQ23" s="27">
        <f t="shared" si="16"/>
        <v>41.49730569948186</v>
      </c>
      <c r="AR23" s="21">
        <v>1130820</v>
      </c>
    </row>
    <row r="24" spans="1:44" ht="15" customHeight="1">
      <c r="A24" s="6" t="s">
        <v>22</v>
      </c>
      <c r="B24" s="4" t="s">
        <v>14</v>
      </c>
      <c r="C24" s="3">
        <f t="shared" si="0"/>
        <v>80588</v>
      </c>
      <c r="D24" s="27">
        <f t="shared" si="1"/>
        <v>80487600</v>
      </c>
      <c r="E24" s="34">
        <f t="shared" si="2"/>
        <v>39064.5</v>
      </c>
      <c r="F24" s="27">
        <f t="shared" si="3"/>
        <v>16420386.867</v>
      </c>
      <c r="G24" s="27">
        <f t="shared" si="4"/>
        <v>48.47433861120762</v>
      </c>
      <c r="H24" s="27">
        <f t="shared" si="5"/>
        <v>20.40113864371655</v>
      </c>
      <c r="I24" s="27">
        <f t="shared" si="6"/>
        <v>318220271.90050995</v>
      </c>
      <c r="J24" s="20">
        <v>53251</v>
      </c>
      <c r="K24" s="21">
        <v>53181300</v>
      </c>
      <c r="L24" s="23">
        <v>28532.5</v>
      </c>
      <c r="M24" s="21">
        <v>11418951.65</v>
      </c>
      <c r="N24" s="27">
        <f t="shared" si="7"/>
        <v>53.58115340556985</v>
      </c>
      <c r="O24" s="27">
        <f t="shared" si="8"/>
        <v>21.471742228941377</v>
      </c>
      <c r="P24" s="21">
        <v>229867232.48362997</v>
      </c>
      <c r="Q24" s="20">
        <v>13716</v>
      </c>
      <c r="R24" s="21">
        <v>13698400</v>
      </c>
      <c r="S24" s="23">
        <v>4705</v>
      </c>
      <c r="T24" s="21">
        <v>2324984.217</v>
      </c>
      <c r="U24" s="27">
        <f t="shared" si="9"/>
        <v>34.303003791192765</v>
      </c>
      <c r="V24" s="27">
        <f t="shared" si="10"/>
        <v>16.97266992495474</v>
      </c>
      <c r="W24" s="21">
        <v>62351916.41688</v>
      </c>
      <c r="X24" s="20">
        <v>10779</v>
      </c>
      <c r="Y24" s="41">
        <v>10766900</v>
      </c>
      <c r="Z24" s="23">
        <v>4873</v>
      </c>
      <c r="AA24" s="21">
        <v>2091962.9999999998</v>
      </c>
      <c r="AB24" s="27">
        <f t="shared" si="11"/>
        <v>45.20827535021802</v>
      </c>
      <c r="AC24" s="27">
        <f t="shared" si="12"/>
        <v>19.429575829625982</v>
      </c>
      <c r="AD24" s="21">
        <v>23237336</v>
      </c>
      <c r="AE24" s="20">
        <v>0</v>
      </c>
      <c r="AF24" s="21">
        <v>0</v>
      </c>
      <c r="AG24" s="23">
        <v>13</v>
      </c>
      <c r="AH24" s="21">
        <v>24600</v>
      </c>
      <c r="AI24" s="27" t="e">
        <f t="shared" si="13"/>
        <v>#DIV/0!</v>
      </c>
      <c r="AJ24" s="27" t="e">
        <f t="shared" si="14"/>
        <v>#DIV/0!</v>
      </c>
      <c r="AK24" s="21">
        <v>98600</v>
      </c>
      <c r="AL24" s="20">
        <v>2842</v>
      </c>
      <c r="AM24" s="21">
        <v>2841000</v>
      </c>
      <c r="AN24" s="23">
        <v>941</v>
      </c>
      <c r="AO24" s="21">
        <v>559888</v>
      </c>
      <c r="AP24" s="27">
        <f t="shared" si="15"/>
        <v>33.11048557353976</v>
      </c>
      <c r="AQ24" s="27">
        <f t="shared" si="16"/>
        <v>19.707426962337205</v>
      </c>
      <c r="AR24" s="21">
        <v>2665187.0000000005</v>
      </c>
    </row>
    <row r="25" spans="1:44" ht="15" customHeight="1">
      <c r="A25" s="6" t="s">
        <v>27</v>
      </c>
      <c r="B25" s="4" t="s">
        <v>8</v>
      </c>
      <c r="C25" s="3">
        <f t="shared" si="0"/>
        <v>27300</v>
      </c>
      <c r="D25" s="27">
        <f t="shared" si="1"/>
        <v>10852800</v>
      </c>
      <c r="E25" s="34">
        <f t="shared" si="2"/>
        <v>42</v>
      </c>
      <c r="F25" s="27">
        <f t="shared" si="3"/>
        <v>37579</v>
      </c>
      <c r="G25" s="27">
        <f t="shared" si="4"/>
        <v>0.15384615384615385</v>
      </c>
      <c r="H25" s="27">
        <f t="shared" si="5"/>
        <v>0.3462608727701607</v>
      </c>
      <c r="I25" s="27">
        <f t="shared" si="6"/>
        <v>490357.60702</v>
      </c>
      <c r="J25" s="20">
        <v>18456</v>
      </c>
      <c r="K25" s="21">
        <v>7343700</v>
      </c>
      <c r="L25" s="23">
        <v>41</v>
      </c>
      <c r="M25" s="21">
        <v>37019</v>
      </c>
      <c r="N25" s="27">
        <f t="shared" si="7"/>
        <v>0.2221499783268314</v>
      </c>
      <c r="O25" s="27">
        <f t="shared" si="8"/>
        <v>0.5040919427536528</v>
      </c>
      <c r="P25" s="21">
        <v>321491</v>
      </c>
      <c r="Q25" s="20">
        <v>5349</v>
      </c>
      <c r="R25" s="21">
        <v>2121000</v>
      </c>
      <c r="S25" s="23">
        <v>1</v>
      </c>
      <c r="T25" s="21">
        <v>560</v>
      </c>
      <c r="U25" s="27">
        <f t="shared" si="9"/>
        <v>0.01869508319312021</v>
      </c>
      <c r="V25" s="27">
        <f t="shared" si="10"/>
        <v>0.026402640264026403</v>
      </c>
      <c r="W25" s="21">
        <v>168866.60701999997</v>
      </c>
      <c r="X25" s="20">
        <v>2221</v>
      </c>
      <c r="Y25" s="41">
        <v>889400</v>
      </c>
      <c r="Z25" s="23">
        <v>0</v>
      </c>
      <c r="AA25" s="21">
        <v>0</v>
      </c>
      <c r="AB25" s="27">
        <f t="shared" si="11"/>
        <v>0</v>
      </c>
      <c r="AC25" s="27">
        <f t="shared" si="12"/>
        <v>0</v>
      </c>
      <c r="AD25" s="21">
        <v>0</v>
      </c>
      <c r="AE25" s="20">
        <v>0</v>
      </c>
      <c r="AF25" s="21">
        <v>0</v>
      </c>
      <c r="AG25" s="23">
        <v>0</v>
      </c>
      <c r="AH25" s="21">
        <v>0</v>
      </c>
      <c r="AI25" s="27" t="e">
        <f t="shared" si="13"/>
        <v>#DIV/0!</v>
      </c>
      <c r="AJ25" s="27" t="e">
        <f t="shared" si="14"/>
        <v>#DIV/0!</v>
      </c>
      <c r="AK25" s="21">
        <v>0</v>
      </c>
      <c r="AL25" s="20">
        <v>1274</v>
      </c>
      <c r="AM25" s="21">
        <v>498700</v>
      </c>
      <c r="AN25" s="23">
        <v>0</v>
      </c>
      <c r="AO25" s="21">
        <v>0</v>
      </c>
      <c r="AP25" s="27">
        <f t="shared" si="15"/>
        <v>0</v>
      </c>
      <c r="AQ25" s="27">
        <f t="shared" si="16"/>
        <v>0</v>
      </c>
      <c r="AR25" s="21">
        <v>0</v>
      </c>
    </row>
    <row r="26" spans="1:44" ht="15" customHeight="1">
      <c r="A26" s="6" t="s">
        <v>28</v>
      </c>
      <c r="B26" s="4" t="s">
        <v>9</v>
      </c>
      <c r="C26" s="3">
        <f t="shared" si="0"/>
        <v>15778</v>
      </c>
      <c r="D26" s="27">
        <f t="shared" si="1"/>
        <v>3099600</v>
      </c>
      <c r="E26" s="34">
        <f t="shared" si="2"/>
        <v>15</v>
      </c>
      <c r="F26" s="27">
        <f t="shared" si="3"/>
        <v>29760</v>
      </c>
      <c r="G26" s="27">
        <f t="shared" si="4"/>
        <v>0.09506908353403473</v>
      </c>
      <c r="H26" s="27">
        <f t="shared" si="5"/>
        <v>0.9601238869531552</v>
      </c>
      <c r="I26" s="27">
        <f t="shared" si="6"/>
        <v>994974.6</v>
      </c>
      <c r="J26" s="20">
        <v>10725</v>
      </c>
      <c r="K26" s="21">
        <v>2123000</v>
      </c>
      <c r="L26" s="23">
        <v>5</v>
      </c>
      <c r="M26" s="21">
        <v>19350</v>
      </c>
      <c r="N26" s="27">
        <f t="shared" si="7"/>
        <v>0.046620046620046623</v>
      </c>
      <c r="O26" s="27">
        <f t="shared" si="8"/>
        <v>0.9114460668864814</v>
      </c>
      <c r="P26" s="21">
        <v>773003.6</v>
      </c>
      <c r="Q26" s="20">
        <v>2209</v>
      </c>
      <c r="R26" s="21">
        <v>425400</v>
      </c>
      <c r="S26" s="23">
        <v>2</v>
      </c>
      <c r="T26" s="21">
        <v>9500</v>
      </c>
      <c r="U26" s="27">
        <f t="shared" si="9"/>
        <v>0.09053870529651425</v>
      </c>
      <c r="V26" s="27">
        <f t="shared" si="10"/>
        <v>2.233192289609779</v>
      </c>
      <c r="W26" s="21">
        <v>191716.99999999997</v>
      </c>
      <c r="X26" s="20">
        <v>1928</v>
      </c>
      <c r="Y26" s="41">
        <v>376300</v>
      </c>
      <c r="Z26" s="23">
        <v>8</v>
      </c>
      <c r="AA26" s="21">
        <v>910</v>
      </c>
      <c r="AB26" s="27">
        <f t="shared" si="11"/>
        <v>0.4149377593360996</v>
      </c>
      <c r="AC26" s="27">
        <f t="shared" si="12"/>
        <v>0.24182832846133404</v>
      </c>
      <c r="AD26" s="21">
        <v>30254.000000000004</v>
      </c>
      <c r="AE26" s="20">
        <v>0</v>
      </c>
      <c r="AF26" s="21">
        <v>0</v>
      </c>
      <c r="AG26" s="23">
        <v>0</v>
      </c>
      <c r="AH26" s="21">
        <v>0</v>
      </c>
      <c r="AI26" s="27" t="e">
        <f t="shared" si="13"/>
        <v>#DIV/0!</v>
      </c>
      <c r="AJ26" s="27" t="e">
        <f t="shared" si="14"/>
        <v>#DIV/0!</v>
      </c>
      <c r="AK26" s="21">
        <v>0</v>
      </c>
      <c r="AL26" s="20">
        <v>916</v>
      </c>
      <c r="AM26" s="21">
        <v>174900</v>
      </c>
      <c r="AN26" s="23">
        <v>0</v>
      </c>
      <c r="AO26" s="21">
        <v>0</v>
      </c>
      <c r="AP26" s="27">
        <f t="shared" si="15"/>
        <v>0</v>
      </c>
      <c r="AQ26" s="27">
        <f t="shared" si="16"/>
        <v>0</v>
      </c>
      <c r="AR26" s="21">
        <v>0</v>
      </c>
    </row>
    <row r="27" spans="1:44" ht="15" customHeight="1">
      <c r="A27" s="6" t="s">
        <v>29</v>
      </c>
      <c r="B27" s="4" t="s">
        <v>4</v>
      </c>
      <c r="C27" s="3">
        <f t="shared" si="0"/>
        <v>77124</v>
      </c>
      <c r="D27" s="27">
        <f t="shared" si="1"/>
        <v>6413000</v>
      </c>
      <c r="E27" s="34">
        <f t="shared" si="2"/>
        <v>64738</v>
      </c>
      <c r="F27" s="27">
        <f t="shared" si="3"/>
        <v>11038757.396899998</v>
      </c>
      <c r="G27" s="27">
        <f t="shared" si="4"/>
        <v>83.94014833255537</v>
      </c>
      <c r="H27" s="27">
        <f t="shared" si="5"/>
        <v>172.13094334788707</v>
      </c>
      <c r="I27" s="27">
        <f t="shared" si="6"/>
        <v>84237193.48271303</v>
      </c>
      <c r="J27" s="20">
        <v>58123</v>
      </c>
      <c r="K27" s="21">
        <v>5765400</v>
      </c>
      <c r="L27" s="23">
        <v>3845</v>
      </c>
      <c r="M27" s="21">
        <v>2452890.9998999997</v>
      </c>
      <c r="N27" s="27">
        <f t="shared" si="7"/>
        <v>6.615281386026186</v>
      </c>
      <c r="O27" s="27">
        <f t="shared" si="8"/>
        <v>42.54502722968051</v>
      </c>
      <c r="P27" s="21">
        <v>67118631.42541996</v>
      </c>
      <c r="Q27" s="20">
        <v>14750</v>
      </c>
      <c r="R27" s="21">
        <v>222800</v>
      </c>
      <c r="S27" s="23">
        <v>480</v>
      </c>
      <c r="T27" s="21">
        <v>220774.00400000002</v>
      </c>
      <c r="U27" s="27">
        <f t="shared" si="9"/>
        <v>3.2542372881355934</v>
      </c>
      <c r="V27" s="27">
        <f t="shared" si="10"/>
        <v>99.09066606822263</v>
      </c>
      <c r="W27" s="21">
        <v>4130369.057293071</v>
      </c>
      <c r="X27" s="20">
        <v>2543</v>
      </c>
      <c r="Y27" s="41">
        <v>254300</v>
      </c>
      <c r="Z27" s="23">
        <v>21220</v>
      </c>
      <c r="AA27" s="21">
        <v>2473693</v>
      </c>
      <c r="AB27" s="27">
        <f t="shared" si="11"/>
        <v>834.4475029492725</v>
      </c>
      <c r="AC27" s="27">
        <f t="shared" si="12"/>
        <v>972.7459693275658</v>
      </c>
      <c r="AD27" s="21">
        <v>1009025</v>
      </c>
      <c r="AE27" s="20">
        <v>0</v>
      </c>
      <c r="AF27" s="21">
        <v>0</v>
      </c>
      <c r="AG27" s="23">
        <v>0</v>
      </c>
      <c r="AH27" s="21">
        <v>0</v>
      </c>
      <c r="AI27" s="27" t="e">
        <f t="shared" si="13"/>
        <v>#DIV/0!</v>
      </c>
      <c r="AJ27" s="27" t="e">
        <f t="shared" si="14"/>
        <v>#DIV/0!</v>
      </c>
      <c r="AK27" s="21">
        <v>0</v>
      </c>
      <c r="AL27" s="20">
        <v>1708</v>
      </c>
      <c r="AM27" s="21">
        <v>170500</v>
      </c>
      <c r="AN27" s="23">
        <v>39193</v>
      </c>
      <c r="AO27" s="21">
        <v>5891399.392999999</v>
      </c>
      <c r="AP27" s="27">
        <f t="shared" si="15"/>
        <v>2294.6721311475408</v>
      </c>
      <c r="AQ27" s="27">
        <f t="shared" si="16"/>
        <v>3455.3662129032255</v>
      </c>
      <c r="AR27" s="21">
        <v>11979168</v>
      </c>
    </row>
    <row r="28" spans="1:44" ht="15" customHeight="1">
      <c r="A28" s="6">
        <v>2</v>
      </c>
      <c r="B28" s="4" t="s">
        <v>32</v>
      </c>
      <c r="C28" s="3">
        <f t="shared" si="0"/>
        <v>7104881</v>
      </c>
      <c r="D28" s="27">
        <f t="shared" si="1"/>
        <v>1227207200</v>
      </c>
      <c r="E28" s="34">
        <f t="shared" si="2"/>
        <v>2774818.034</v>
      </c>
      <c r="F28" s="27">
        <f t="shared" si="3"/>
        <v>633512330.3021972</v>
      </c>
      <c r="G28" s="27">
        <f t="shared" si="4"/>
        <v>39.05509513811702</v>
      </c>
      <c r="H28" s="27">
        <f t="shared" si="5"/>
        <v>51.622279457144415</v>
      </c>
      <c r="I28" s="27">
        <f t="shared" si="6"/>
        <v>1976762690.3593042</v>
      </c>
      <c r="J28" s="18">
        <v>4446103</v>
      </c>
      <c r="K28" s="19">
        <v>769962100</v>
      </c>
      <c r="L28" s="22">
        <v>1242852.034</v>
      </c>
      <c r="M28" s="19">
        <v>373402417.62079996</v>
      </c>
      <c r="N28" s="27">
        <f t="shared" si="7"/>
        <v>27.95373912840076</v>
      </c>
      <c r="O28" s="27">
        <f t="shared" si="8"/>
        <v>48.49620749135573</v>
      </c>
      <c r="P28" s="19">
        <v>1212398611.2191439</v>
      </c>
      <c r="Q28" s="18">
        <v>995707</v>
      </c>
      <c r="R28" s="19">
        <v>236454100</v>
      </c>
      <c r="S28" s="22">
        <v>172684</v>
      </c>
      <c r="T28" s="19">
        <v>134242464.28839728</v>
      </c>
      <c r="U28" s="27">
        <f t="shared" si="9"/>
        <v>17.342852867359575</v>
      </c>
      <c r="V28" s="27">
        <f t="shared" si="10"/>
        <v>56.7731599022378</v>
      </c>
      <c r="W28" s="19">
        <v>454250692.14016026</v>
      </c>
      <c r="X28" s="18">
        <v>849489</v>
      </c>
      <c r="Y28" s="40">
        <v>117856700</v>
      </c>
      <c r="Z28" s="22">
        <v>699277</v>
      </c>
      <c r="AA28" s="19">
        <v>77758054</v>
      </c>
      <c r="AB28" s="27">
        <f t="shared" si="11"/>
        <v>82.31736961867664</v>
      </c>
      <c r="AC28" s="27">
        <f t="shared" si="12"/>
        <v>65.97677857941042</v>
      </c>
      <c r="AD28" s="19">
        <v>212610644</v>
      </c>
      <c r="AE28" s="18">
        <v>4033</v>
      </c>
      <c r="AF28" s="18">
        <v>1009900</v>
      </c>
      <c r="AG28" s="22">
        <v>191</v>
      </c>
      <c r="AH28" s="19">
        <v>354914</v>
      </c>
      <c r="AI28" s="27">
        <f t="shared" si="13"/>
        <v>4.735928589139598</v>
      </c>
      <c r="AJ28" s="27">
        <f t="shared" si="14"/>
        <v>35.14347955243093</v>
      </c>
      <c r="AK28" s="19">
        <v>9713860</v>
      </c>
      <c r="AL28" s="18">
        <v>809549</v>
      </c>
      <c r="AM28" s="19">
        <v>101924400</v>
      </c>
      <c r="AN28" s="22">
        <v>659814</v>
      </c>
      <c r="AO28" s="19">
        <v>47754480.39299999</v>
      </c>
      <c r="AP28" s="27">
        <f t="shared" si="15"/>
        <v>81.50389908455202</v>
      </c>
      <c r="AQ28" s="27">
        <f t="shared" si="16"/>
        <v>46.85284425809717</v>
      </c>
      <c r="AR28" s="19">
        <v>87788883</v>
      </c>
    </row>
    <row r="29" spans="1:44" ht="15" customHeight="1">
      <c r="A29" s="6">
        <v>3</v>
      </c>
      <c r="B29" s="9" t="s">
        <v>50</v>
      </c>
      <c r="C29" s="3">
        <f t="shared" si="0"/>
        <v>710000</v>
      </c>
      <c r="D29" s="27">
        <f t="shared" si="1"/>
        <v>122620000</v>
      </c>
      <c r="E29" s="34">
        <f t="shared" si="2"/>
        <v>817578.7673653512</v>
      </c>
      <c r="F29" s="27">
        <f t="shared" si="3"/>
        <v>79157791.15768367</v>
      </c>
      <c r="G29" s="27">
        <f t="shared" si="4"/>
        <v>115.15193906554242</v>
      </c>
      <c r="H29" s="27">
        <f t="shared" si="5"/>
        <v>64.55536711603627</v>
      </c>
      <c r="I29" s="27">
        <f t="shared" si="6"/>
        <v>534596400.1649465</v>
      </c>
      <c r="J29" s="20">
        <v>444000</v>
      </c>
      <c r="K29" s="21">
        <v>77000000</v>
      </c>
      <c r="L29" s="23">
        <v>224356.5</v>
      </c>
      <c r="M29" s="21">
        <v>23484802.64903</v>
      </c>
      <c r="N29" s="27">
        <f t="shared" si="7"/>
        <v>50.53074324324324</v>
      </c>
      <c r="O29" s="27">
        <f t="shared" si="8"/>
        <v>30.49974370003896</v>
      </c>
      <c r="P29" s="21">
        <v>329862749.86855</v>
      </c>
      <c r="Q29" s="20">
        <v>100200</v>
      </c>
      <c r="R29" s="21">
        <v>23650000</v>
      </c>
      <c r="S29" s="23">
        <v>85058</v>
      </c>
      <c r="T29" s="21">
        <v>13741255.65575001</v>
      </c>
      <c r="U29" s="27">
        <f t="shared" si="9"/>
        <v>84.88822355289422</v>
      </c>
      <c r="V29" s="27">
        <f t="shared" si="10"/>
        <v>58.1025609122622</v>
      </c>
      <c r="W29" s="21">
        <v>48787706.542253576</v>
      </c>
      <c r="X29" s="20">
        <v>84900</v>
      </c>
      <c r="Y29" s="41">
        <v>10190000</v>
      </c>
      <c r="Z29" s="23">
        <v>312123.88736535114</v>
      </c>
      <c r="AA29" s="21">
        <v>30495980.545043666</v>
      </c>
      <c r="AB29" s="27">
        <f t="shared" si="11"/>
        <v>367.6370875916974</v>
      </c>
      <c r="AC29" s="27">
        <f t="shared" si="12"/>
        <v>299.2736069189761</v>
      </c>
      <c r="AD29" s="21">
        <v>131258401.23570752</v>
      </c>
      <c r="AE29" s="3">
        <v>0</v>
      </c>
      <c r="AF29" s="3">
        <v>0</v>
      </c>
      <c r="AG29" s="23">
        <v>20</v>
      </c>
      <c r="AH29" s="21">
        <v>12200</v>
      </c>
      <c r="AI29" s="27" t="e">
        <f t="shared" si="13"/>
        <v>#DIV/0!</v>
      </c>
      <c r="AJ29" s="27" t="e">
        <f t="shared" si="14"/>
        <v>#DIV/0!</v>
      </c>
      <c r="AK29" s="21">
        <v>267600</v>
      </c>
      <c r="AL29" s="20">
        <v>80900</v>
      </c>
      <c r="AM29" s="21">
        <v>11780000</v>
      </c>
      <c r="AN29" s="23">
        <v>196020.38</v>
      </c>
      <c r="AO29" s="21">
        <v>11423552.307859998</v>
      </c>
      <c r="AP29" s="27">
        <f t="shared" si="15"/>
        <v>242.2996044499382</v>
      </c>
      <c r="AQ29" s="27">
        <f t="shared" si="16"/>
        <v>96.97412825008487</v>
      </c>
      <c r="AR29" s="21">
        <v>24419942.5184354</v>
      </c>
    </row>
    <row r="30" spans="1:44" s="15" customFormat="1" ht="15" customHeight="1">
      <c r="A30" s="12">
        <v>4</v>
      </c>
      <c r="B30" s="13" t="s">
        <v>41</v>
      </c>
      <c r="C30" s="14">
        <f t="shared" si="0"/>
        <v>0</v>
      </c>
      <c r="D30" s="26">
        <f t="shared" si="1"/>
        <v>0</v>
      </c>
      <c r="E30" s="33">
        <f t="shared" si="2"/>
        <v>0</v>
      </c>
      <c r="F30" s="26">
        <f t="shared" si="3"/>
        <v>0</v>
      </c>
      <c r="G30" s="26" t="e">
        <f t="shared" si="4"/>
        <v>#DIV/0!</v>
      </c>
      <c r="H30" s="26" t="e">
        <f t="shared" si="5"/>
        <v>#DIV/0!</v>
      </c>
      <c r="I30" s="26">
        <f t="shared" si="6"/>
        <v>0</v>
      </c>
      <c r="J30" s="20"/>
      <c r="K30" s="20"/>
      <c r="L30" s="23"/>
      <c r="M30" s="21"/>
      <c r="N30" s="26" t="e">
        <f t="shared" si="7"/>
        <v>#DIV/0!</v>
      </c>
      <c r="O30" s="26" t="e">
        <f t="shared" si="8"/>
        <v>#DIV/0!</v>
      </c>
      <c r="P30" s="21"/>
      <c r="Q30" s="20"/>
      <c r="R30" s="20"/>
      <c r="S30" s="23"/>
      <c r="T30" s="21"/>
      <c r="U30" s="26" t="e">
        <f t="shared" si="9"/>
        <v>#DIV/0!</v>
      </c>
      <c r="V30" s="26" t="e">
        <f t="shared" si="10"/>
        <v>#DIV/0!</v>
      </c>
      <c r="W30" s="21"/>
      <c r="X30" s="20"/>
      <c r="Y30" s="20"/>
      <c r="Z30" s="23"/>
      <c r="AA30" s="21"/>
      <c r="AB30" s="26" t="e">
        <f t="shared" si="11"/>
        <v>#DIV/0!</v>
      </c>
      <c r="AC30" s="26" t="e">
        <f t="shared" si="12"/>
        <v>#DIV/0!</v>
      </c>
      <c r="AD30" s="21"/>
      <c r="AE30" s="20"/>
      <c r="AF30" s="20">
        <v>0</v>
      </c>
      <c r="AG30" s="23">
        <v>0</v>
      </c>
      <c r="AH30" s="21">
        <v>0</v>
      </c>
      <c r="AI30" s="26" t="e">
        <f t="shared" si="13"/>
        <v>#DIV/0!</v>
      </c>
      <c r="AJ30" s="26" t="e">
        <f t="shared" si="14"/>
        <v>#DIV/0!</v>
      </c>
      <c r="AK30" s="21">
        <v>0</v>
      </c>
      <c r="AL30" s="20"/>
      <c r="AM30" s="20"/>
      <c r="AN30" s="23"/>
      <c r="AO30" s="21"/>
      <c r="AP30" s="26" t="e">
        <f t="shared" si="15"/>
        <v>#DIV/0!</v>
      </c>
      <c r="AQ30" s="26" t="e">
        <f t="shared" si="16"/>
        <v>#DIV/0!</v>
      </c>
      <c r="AR30" s="21"/>
    </row>
    <row r="31" spans="1:44" ht="15" customHeight="1">
      <c r="A31" s="6" t="s">
        <v>34</v>
      </c>
      <c r="B31" s="3" t="s">
        <v>6</v>
      </c>
      <c r="C31" s="3">
        <f t="shared" si="0"/>
        <v>22167</v>
      </c>
      <c r="D31" s="27">
        <f t="shared" si="1"/>
        <v>13205800</v>
      </c>
      <c r="E31" s="34">
        <f t="shared" si="2"/>
        <v>4970</v>
      </c>
      <c r="F31" s="27">
        <f t="shared" si="3"/>
        <v>1523723.95</v>
      </c>
      <c r="G31" s="27">
        <f t="shared" si="4"/>
        <v>22.420715477962737</v>
      </c>
      <c r="H31" s="27">
        <f t="shared" si="5"/>
        <v>11.53829340138424</v>
      </c>
      <c r="I31" s="27">
        <f t="shared" si="6"/>
        <v>110940948.83575</v>
      </c>
      <c r="J31" s="20">
        <v>13629</v>
      </c>
      <c r="K31" s="21">
        <v>8127000</v>
      </c>
      <c r="L31" s="23">
        <v>3192</v>
      </c>
      <c r="M31" s="21">
        <v>892946.9999999999</v>
      </c>
      <c r="N31" s="27">
        <f t="shared" si="7"/>
        <v>23.42064714946071</v>
      </c>
      <c r="O31" s="27">
        <f t="shared" si="8"/>
        <v>10.987412329272793</v>
      </c>
      <c r="P31" s="21">
        <v>106871498.1619</v>
      </c>
      <c r="Q31" s="20">
        <v>5031</v>
      </c>
      <c r="R31" s="21">
        <v>3000700</v>
      </c>
      <c r="S31" s="23">
        <v>986</v>
      </c>
      <c r="T31" s="21">
        <v>280887.95</v>
      </c>
      <c r="U31" s="27">
        <f t="shared" si="9"/>
        <v>19.598489365931226</v>
      </c>
      <c r="V31" s="27">
        <f t="shared" si="10"/>
        <v>9.360747492251807</v>
      </c>
      <c r="W31" s="21">
        <v>2867105.67385</v>
      </c>
      <c r="X31" s="20">
        <v>2363</v>
      </c>
      <c r="Y31" s="41">
        <v>1403600</v>
      </c>
      <c r="Z31" s="23">
        <v>0</v>
      </c>
      <c r="AA31" s="21">
        <v>0</v>
      </c>
      <c r="AB31" s="27">
        <f t="shared" si="11"/>
        <v>0</v>
      </c>
      <c r="AC31" s="27">
        <f t="shared" si="12"/>
        <v>0</v>
      </c>
      <c r="AD31" s="21">
        <v>0</v>
      </c>
      <c r="AE31" s="3">
        <v>0</v>
      </c>
      <c r="AF31" s="3">
        <v>0</v>
      </c>
      <c r="AG31" s="23">
        <v>0</v>
      </c>
      <c r="AH31" s="21">
        <v>0</v>
      </c>
      <c r="AI31" s="27" t="e">
        <f t="shared" si="13"/>
        <v>#DIV/0!</v>
      </c>
      <c r="AJ31" s="27" t="e">
        <f t="shared" si="14"/>
        <v>#DIV/0!</v>
      </c>
      <c r="AK31" s="21">
        <v>0</v>
      </c>
      <c r="AL31" s="20">
        <v>1144</v>
      </c>
      <c r="AM31" s="21">
        <v>674500</v>
      </c>
      <c r="AN31" s="23">
        <v>792</v>
      </c>
      <c r="AO31" s="21">
        <v>349888.99999999994</v>
      </c>
      <c r="AP31" s="27">
        <f t="shared" si="15"/>
        <v>69.23076923076923</v>
      </c>
      <c r="AQ31" s="27">
        <f t="shared" si="16"/>
        <v>51.87383246849517</v>
      </c>
      <c r="AR31" s="21">
        <v>1202345.0000000005</v>
      </c>
    </row>
    <row r="32" spans="1:44" ht="15" customHeight="1">
      <c r="A32" s="6" t="s">
        <v>35</v>
      </c>
      <c r="B32" s="3" t="s">
        <v>2</v>
      </c>
      <c r="C32" s="3">
        <f t="shared" si="0"/>
        <v>26265</v>
      </c>
      <c r="D32" s="27">
        <f t="shared" si="1"/>
        <v>38720000</v>
      </c>
      <c r="E32" s="34">
        <f t="shared" si="2"/>
        <v>3798</v>
      </c>
      <c r="F32" s="27">
        <f t="shared" si="3"/>
        <v>2642692.287</v>
      </c>
      <c r="G32" s="27">
        <f t="shared" si="4"/>
        <v>14.460308395202741</v>
      </c>
      <c r="H32" s="27">
        <f t="shared" si="5"/>
        <v>6.825135038739669</v>
      </c>
      <c r="I32" s="27">
        <f t="shared" si="6"/>
        <v>11687383.95877</v>
      </c>
      <c r="J32" s="20">
        <v>17493</v>
      </c>
      <c r="K32" s="21">
        <v>25923200</v>
      </c>
      <c r="L32" s="23">
        <v>3617</v>
      </c>
      <c r="M32" s="21">
        <v>2466223</v>
      </c>
      <c r="N32" s="27">
        <f t="shared" si="7"/>
        <v>20.676842165437602</v>
      </c>
      <c r="O32" s="27">
        <f t="shared" si="8"/>
        <v>9.513574712998395</v>
      </c>
      <c r="P32" s="21">
        <v>10842742.17615</v>
      </c>
      <c r="Q32" s="20">
        <v>6326</v>
      </c>
      <c r="R32" s="21">
        <v>9383900</v>
      </c>
      <c r="S32" s="23">
        <v>95</v>
      </c>
      <c r="T32" s="21">
        <v>134930.28699999998</v>
      </c>
      <c r="U32" s="27">
        <f t="shared" si="9"/>
        <v>1.5017388555169142</v>
      </c>
      <c r="V32" s="27">
        <f t="shared" si="10"/>
        <v>1.4378913564722553</v>
      </c>
      <c r="W32" s="21">
        <v>665001.78262</v>
      </c>
      <c r="X32" s="20">
        <v>1722</v>
      </c>
      <c r="Y32" s="41">
        <v>2431700</v>
      </c>
      <c r="Z32" s="23">
        <v>0</v>
      </c>
      <c r="AA32" s="21">
        <v>0</v>
      </c>
      <c r="AB32" s="27">
        <f t="shared" si="11"/>
        <v>0</v>
      </c>
      <c r="AC32" s="27">
        <f t="shared" si="12"/>
        <v>0</v>
      </c>
      <c r="AD32" s="21">
        <v>57003</v>
      </c>
      <c r="AE32" s="3">
        <v>0</v>
      </c>
      <c r="AF32" s="3">
        <v>0</v>
      </c>
      <c r="AG32" s="23">
        <v>0</v>
      </c>
      <c r="AH32" s="21">
        <v>0</v>
      </c>
      <c r="AI32" s="27" t="e">
        <f t="shared" si="13"/>
        <v>#DIV/0!</v>
      </c>
      <c r="AJ32" s="27" t="e">
        <f t="shared" si="14"/>
        <v>#DIV/0!</v>
      </c>
      <c r="AK32" s="21">
        <v>0</v>
      </c>
      <c r="AL32" s="20">
        <v>724</v>
      </c>
      <c r="AM32" s="21">
        <v>981200</v>
      </c>
      <c r="AN32" s="23">
        <v>86</v>
      </c>
      <c r="AO32" s="21">
        <v>41539</v>
      </c>
      <c r="AP32" s="27">
        <f t="shared" si="15"/>
        <v>11.878453038674033</v>
      </c>
      <c r="AQ32" s="27">
        <f t="shared" si="16"/>
        <v>4.233489604565838</v>
      </c>
      <c r="AR32" s="21">
        <v>122636.99999999999</v>
      </c>
    </row>
    <row r="33" spans="1:44" ht="15" customHeight="1">
      <c r="A33" s="6" t="s">
        <v>36</v>
      </c>
      <c r="B33" s="3" t="s">
        <v>3</v>
      </c>
      <c r="C33" s="3">
        <f t="shared" si="0"/>
        <v>39575</v>
      </c>
      <c r="D33" s="27">
        <f t="shared" si="1"/>
        <v>98067300</v>
      </c>
      <c r="E33" s="34">
        <f t="shared" si="2"/>
        <v>34539</v>
      </c>
      <c r="F33" s="27">
        <f t="shared" si="3"/>
        <v>49613388.886</v>
      </c>
      <c r="G33" s="27">
        <f t="shared" si="4"/>
        <v>87.27479469361971</v>
      </c>
      <c r="H33" s="27">
        <f t="shared" si="5"/>
        <v>50.59116431878925</v>
      </c>
      <c r="I33" s="27">
        <f t="shared" si="6"/>
        <v>483326896.67718005</v>
      </c>
      <c r="J33" s="20">
        <v>26089</v>
      </c>
      <c r="K33" s="21">
        <v>64813000</v>
      </c>
      <c r="L33" s="23">
        <v>30361</v>
      </c>
      <c r="M33" s="21">
        <v>33953906</v>
      </c>
      <c r="N33" s="27">
        <f t="shared" si="7"/>
        <v>116.37471731381042</v>
      </c>
      <c r="O33" s="27">
        <f t="shared" si="8"/>
        <v>52.387493249810994</v>
      </c>
      <c r="P33" s="21">
        <v>317681845.14640003</v>
      </c>
      <c r="Q33" s="20">
        <v>9456</v>
      </c>
      <c r="R33" s="21">
        <v>23515600</v>
      </c>
      <c r="S33" s="23">
        <v>2748</v>
      </c>
      <c r="T33" s="21">
        <v>13976251.885999998</v>
      </c>
      <c r="U33" s="27">
        <f t="shared" si="9"/>
        <v>29.060913705583758</v>
      </c>
      <c r="V33" s="27">
        <f t="shared" si="10"/>
        <v>59.433958248992155</v>
      </c>
      <c r="W33" s="21">
        <v>154977908.53078002</v>
      </c>
      <c r="X33" s="20">
        <v>2884</v>
      </c>
      <c r="Y33" s="41">
        <v>7009800</v>
      </c>
      <c r="Z33" s="23">
        <v>1357</v>
      </c>
      <c r="AA33" s="21">
        <v>1457974</v>
      </c>
      <c r="AB33" s="27">
        <f t="shared" si="11"/>
        <v>47.052704576976424</v>
      </c>
      <c r="AC33" s="27">
        <f t="shared" si="12"/>
        <v>20.79908128619932</v>
      </c>
      <c r="AD33" s="21">
        <v>9883729</v>
      </c>
      <c r="AE33" s="3">
        <v>0</v>
      </c>
      <c r="AF33" s="3">
        <v>0</v>
      </c>
      <c r="AG33" s="23">
        <v>0</v>
      </c>
      <c r="AH33" s="21">
        <v>0</v>
      </c>
      <c r="AI33" s="27" t="e">
        <f t="shared" si="13"/>
        <v>#DIV/0!</v>
      </c>
      <c r="AJ33" s="27" t="e">
        <f t="shared" si="14"/>
        <v>#DIV/0!</v>
      </c>
      <c r="AK33" s="21">
        <v>0</v>
      </c>
      <c r="AL33" s="20">
        <v>1146</v>
      </c>
      <c r="AM33" s="21">
        <v>2728900</v>
      </c>
      <c r="AN33" s="23">
        <v>73</v>
      </c>
      <c r="AO33" s="21">
        <v>225257.00000000003</v>
      </c>
      <c r="AP33" s="27">
        <f t="shared" si="15"/>
        <v>6.369982547993019</v>
      </c>
      <c r="AQ33" s="27">
        <f t="shared" si="16"/>
        <v>8.254498149437504</v>
      </c>
      <c r="AR33" s="21">
        <v>783414</v>
      </c>
    </row>
    <row r="34" spans="1:44" ht="15" customHeight="1">
      <c r="A34" s="6" t="s">
        <v>37</v>
      </c>
      <c r="B34" s="3" t="s">
        <v>15</v>
      </c>
      <c r="C34" s="3">
        <f t="shared" si="0"/>
        <v>190974</v>
      </c>
      <c r="D34" s="27">
        <f t="shared" si="1"/>
        <v>95478800</v>
      </c>
      <c r="E34" s="34">
        <f t="shared" si="2"/>
        <v>81696</v>
      </c>
      <c r="F34" s="27">
        <f t="shared" si="3"/>
        <v>45105096.31468002</v>
      </c>
      <c r="G34" s="27">
        <f t="shared" si="4"/>
        <v>42.77859813377737</v>
      </c>
      <c r="H34" s="27">
        <f t="shared" si="5"/>
        <v>47.24095434240901</v>
      </c>
      <c r="I34" s="27">
        <f t="shared" si="6"/>
        <v>299544719.8261098</v>
      </c>
      <c r="J34" s="20">
        <v>131498</v>
      </c>
      <c r="K34" s="21">
        <v>65740600</v>
      </c>
      <c r="L34" s="23">
        <v>22016</v>
      </c>
      <c r="M34" s="21">
        <v>7065113.543</v>
      </c>
      <c r="N34" s="27">
        <f t="shared" si="7"/>
        <v>16.742459961368233</v>
      </c>
      <c r="O34" s="27">
        <f t="shared" si="8"/>
        <v>10.746956284244439</v>
      </c>
      <c r="P34" s="21">
        <v>87334028.73</v>
      </c>
      <c r="Q34" s="20">
        <v>45761</v>
      </c>
      <c r="R34" s="21">
        <v>22881800</v>
      </c>
      <c r="S34" s="23">
        <v>48838</v>
      </c>
      <c r="T34" s="21">
        <v>35404639.77168002</v>
      </c>
      <c r="U34" s="27">
        <f t="shared" si="9"/>
        <v>106.724066344704</v>
      </c>
      <c r="V34" s="27">
        <f t="shared" si="10"/>
        <v>154.72838575496692</v>
      </c>
      <c r="W34" s="21">
        <v>204114712.09610984</v>
      </c>
      <c r="X34" s="20">
        <v>8673</v>
      </c>
      <c r="Y34" s="41">
        <v>4337200</v>
      </c>
      <c r="Z34" s="23">
        <v>3051</v>
      </c>
      <c r="AA34" s="21">
        <v>354606</v>
      </c>
      <c r="AB34" s="27">
        <f t="shared" si="11"/>
        <v>35.17813905223106</v>
      </c>
      <c r="AC34" s="27">
        <f t="shared" si="12"/>
        <v>8.175919948353776</v>
      </c>
      <c r="AD34" s="21">
        <v>2245554</v>
      </c>
      <c r="AE34" s="3">
        <v>0</v>
      </c>
      <c r="AF34" s="3">
        <v>0</v>
      </c>
      <c r="AG34" s="23">
        <v>0</v>
      </c>
      <c r="AH34" s="21">
        <v>0</v>
      </c>
      <c r="AI34" s="27" t="e">
        <f t="shared" si="13"/>
        <v>#DIV/0!</v>
      </c>
      <c r="AJ34" s="27" t="e">
        <f t="shared" si="14"/>
        <v>#DIV/0!</v>
      </c>
      <c r="AK34" s="21">
        <v>0</v>
      </c>
      <c r="AL34" s="20">
        <v>5042</v>
      </c>
      <c r="AM34" s="21">
        <v>2519200</v>
      </c>
      <c r="AN34" s="23">
        <v>7791</v>
      </c>
      <c r="AO34" s="21">
        <v>2280737</v>
      </c>
      <c r="AP34" s="27">
        <f t="shared" si="15"/>
        <v>154.52201507338359</v>
      </c>
      <c r="AQ34" s="27">
        <f t="shared" si="16"/>
        <v>90.53417751667196</v>
      </c>
      <c r="AR34" s="21">
        <v>5850425</v>
      </c>
    </row>
    <row r="35" spans="1:44" ht="15" customHeight="1">
      <c r="A35" s="6" t="s">
        <v>38</v>
      </c>
      <c r="B35" s="3" t="s">
        <v>4</v>
      </c>
      <c r="C35" s="3">
        <f t="shared" si="0"/>
        <v>180507</v>
      </c>
      <c r="D35" s="27">
        <f t="shared" si="1"/>
        <v>143526800</v>
      </c>
      <c r="E35" s="34">
        <f t="shared" si="2"/>
        <v>1109958</v>
      </c>
      <c r="F35" s="27">
        <f t="shared" si="3"/>
        <v>505423419.3540838</v>
      </c>
      <c r="G35" s="27">
        <f t="shared" si="4"/>
        <v>614.9113330784955</v>
      </c>
      <c r="H35" s="27">
        <f t="shared" si="5"/>
        <v>352.14567547948104</v>
      </c>
      <c r="I35" s="27">
        <f t="shared" si="6"/>
        <v>3040148509.7372017</v>
      </c>
      <c r="J35" s="20">
        <v>122647</v>
      </c>
      <c r="K35" s="21">
        <v>98861500</v>
      </c>
      <c r="L35" s="23">
        <v>162442</v>
      </c>
      <c r="M35" s="21">
        <v>153758621</v>
      </c>
      <c r="N35" s="27">
        <f t="shared" si="7"/>
        <v>132.44677815193197</v>
      </c>
      <c r="O35" s="27">
        <f t="shared" si="8"/>
        <v>155.52932233478148</v>
      </c>
      <c r="P35" s="21">
        <v>2014209150.8305998</v>
      </c>
      <c r="Q35" s="20">
        <v>43493</v>
      </c>
      <c r="R35" s="21">
        <v>34628500</v>
      </c>
      <c r="S35" s="23">
        <v>804360</v>
      </c>
      <c r="T35" s="21">
        <v>328157768.3540838</v>
      </c>
      <c r="U35" s="27">
        <f t="shared" si="9"/>
        <v>1849.4010530430185</v>
      </c>
      <c r="V35" s="27">
        <f t="shared" si="10"/>
        <v>947.6522758828243</v>
      </c>
      <c r="W35" s="21">
        <v>979033080.906602</v>
      </c>
      <c r="X35" s="20">
        <v>9704</v>
      </c>
      <c r="Y35" s="41">
        <v>6557700</v>
      </c>
      <c r="Z35" s="23">
        <v>116315</v>
      </c>
      <c r="AA35" s="21">
        <v>18214763</v>
      </c>
      <c r="AB35" s="27">
        <f t="shared" si="11"/>
        <v>1198.6294311624072</v>
      </c>
      <c r="AC35" s="27">
        <f t="shared" si="12"/>
        <v>277.7614559982921</v>
      </c>
      <c r="AD35" s="21">
        <v>20552104</v>
      </c>
      <c r="AE35" s="20">
        <v>0</v>
      </c>
      <c r="AF35" s="21">
        <v>0</v>
      </c>
      <c r="AG35" s="23">
        <v>483</v>
      </c>
      <c r="AH35" s="21">
        <v>557689</v>
      </c>
      <c r="AI35" s="27" t="e">
        <f t="shared" si="13"/>
        <v>#DIV/0!</v>
      </c>
      <c r="AJ35" s="27" t="e">
        <f t="shared" si="14"/>
        <v>#DIV/0!</v>
      </c>
      <c r="AK35" s="21">
        <v>1794901.999999999</v>
      </c>
      <c r="AL35" s="20">
        <v>4663</v>
      </c>
      <c r="AM35" s="21">
        <v>3479100</v>
      </c>
      <c r="AN35" s="23">
        <v>26358</v>
      </c>
      <c r="AO35" s="21">
        <v>4734578</v>
      </c>
      <c r="AP35" s="27">
        <f t="shared" si="15"/>
        <v>565.2584173279005</v>
      </c>
      <c r="AQ35" s="27">
        <f t="shared" si="16"/>
        <v>136.08628668333765</v>
      </c>
      <c r="AR35" s="21">
        <v>24559271.999999996</v>
      </c>
    </row>
    <row r="36" spans="1:44" ht="15" customHeight="1">
      <c r="A36" s="6">
        <v>5</v>
      </c>
      <c r="B36" s="3" t="s">
        <v>52</v>
      </c>
      <c r="C36" s="3">
        <f t="shared" si="0"/>
        <v>459488</v>
      </c>
      <c r="D36" s="27">
        <f t="shared" si="1"/>
        <v>388998700</v>
      </c>
      <c r="E36" s="34">
        <f t="shared" si="2"/>
        <v>1234961</v>
      </c>
      <c r="F36" s="27">
        <f t="shared" si="3"/>
        <v>604308320.7917638</v>
      </c>
      <c r="G36" s="27">
        <f t="shared" si="4"/>
        <v>268.76893411797477</v>
      </c>
      <c r="H36" s="27">
        <f t="shared" si="5"/>
        <v>155.3497018863466</v>
      </c>
      <c r="I36" s="27">
        <f t="shared" si="6"/>
        <v>3945648459.0350113</v>
      </c>
      <c r="J36" s="18">
        <v>311356</v>
      </c>
      <c r="K36" s="19">
        <v>263465300</v>
      </c>
      <c r="L36" s="22">
        <v>221628</v>
      </c>
      <c r="M36" s="19">
        <v>198136810.543</v>
      </c>
      <c r="N36" s="27">
        <f t="shared" si="7"/>
        <v>71.18154138670846</v>
      </c>
      <c r="O36" s="27">
        <f t="shared" si="8"/>
        <v>75.2041390433579</v>
      </c>
      <c r="P36" s="19">
        <v>2536939265.0450497</v>
      </c>
      <c r="Q36" s="18">
        <v>110067</v>
      </c>
      <c r="R36" s="19">
        <v>93410500</v>
      </c>
      <c r="S36" s="22">
        <v>857027</v>
      </c>
      <c r="T36" s="19">
        <v>377954478.2487638</v>
      </c>
      <c r="U36" s="27">
        <f t="shared" si="9"/>
        <v>778.6411912744056</v>
      </c>
      <c r="V36" s="27">
        <f t="shared" si="10"/>
        <v>404.6166953915928</v>
      </c>
      <c r="W36" s="19">
        <v>1341657808.9899619</v>
      </c>
      <c r="X36" s="18">
        <v>25346</v>
      </c>
      <c r="Y36" s="40">
        <v>21740000</v>
      </c>
      <c r="Z36" s="22">
        <v>120723</v>
      </c>
      <c r="AA36" s="19">
        <v>20027343</v>
      </c>
      <c r="AB36" s="27">
        <f t="shared" si="11"/>
        <v>476.30000789079145</v>
      </c>
      <c r="AC36" s="27">
        <f t="shared" si="12"/>
        <v>92.12209291628335</v>
      </c>
      <c r="AD36" s="19">
        <v>32738390.000000004</v>
      </c>
      <c r="AE36" s="18">
        <v>0</v>
      </c>
      <c r="AF36" s="19">
        <v>0</v>
      </c>
      <c r="AG36" s="22">
        <v>483</v>
      </c>
      <c r="AH36" s="19">
        <v>557689</v>
      </c>
      <c r="AI36" s="27" t="e">
        <f t="shared" si="13"/>
        <v>#DIV/0!</v>
      </c>
      <c r="AJ36" s="27" t="e">
        <f t="shared" si="14"/>
        <v>#DIV/0!</v>
      </c>
      <c r="AK36" s="19">
        <v>1794901.999999999</v>
      </c>
      <c r="AL36" s="18">
        <v>12719</v>
      </c>
      <c r="AM36" s="19">
        <v>10382900</v>
      </c>
      <c r="AN36" s="22">
        <v>35100</v>
      </c>
      <c r="AO36" s="19">
        <v>7632000</v>
      </c>
      <c r="AP36" s="27">
        <f t="shared" si="15"/>
        <v>275.9650915952512</v>
      </c>
      <c r="AQ36" s="27">
        <f t="shared" si="16"/>
        <v>73.50547534889097</v>
      </c>
      <c r="AR36" s="19">
        <v>32518093</v>
      </c>
    </row>
    <row r="37" spans="1:44" s="15" customFormat="1" ht="15" customHeight="1">
      <c r="A37" s="16"/>
      <c r="B37" s="17" t="s">
        <v>39</v>
      </c>
      <c r="C37" s="37">
        <f>J37+Q37+X37+AE37+AL37</f>
        <v>7564369</v>
      </c>
      <c r="D37" s="38">
        <f t="shared" si="1"/>
        <v>1616205900</v>
      </c>
      <c r="E37" s="39">
        <f t="shared" si="2"/>
        <v>4009779.034</v>
      </c>
      <c r="F37" s="38">
        <f t="shared" si="3"/>
        <v>1237820651.093961</v>
      </c>
      <c r="G37" s="38">
        <f t="shared" si="4"/>
        <v>53.00877091003889</v>
      </c>
      <c r="H37" s="38">
        <f t="shared" si="5"/>
        <v>76.58805422588551</v>
      </c>
      <c r="I37" s="38">
        <f t="shared" si="6"/>
        <v>5922411149.394316</v>
      </c>
      <c r="J37" s="18">
        <v>4757459</v>
      </c>
      <c r="K37" s="19">
        <v>1033427400</v>
      </c>
      <c r="L37" s="22">
        <v>1464480.034</v>
      </c>
      <c r="M37" s="19">
        <v>571539228.1638</v>
      </c>
      <c r="N37" s="38">
        <f t="shared" si="7"/>
        <v>30.782819862451785</v>
      </c>
      <c r="O37" s="38">
        <f t="shared" si="8"/>
        <v>55.30521332836733</v>
      </c>
      <c r="P37" s="19">
        <v>3749337876.2641935</v>
      </c>
      <c r="Q37" s="18">
        <v>1105774</v>
      </c>
      <c r="R37" s="19">
        <v>329864600</v>
      </c>
      <c r="S37" s="22">
        <v>1029711</v>
      </c>
      <c r="T37" s="19">
        <v>512196942.5371611</v>
      </c>
      <c r="U37" s="38">
        <f t="shared" si="9"/>
        <v>93.12128879861527</v>
      </c>
      <c r="V37" s="38">
        <f t="shared" si="10"/>
        <v>155.27490447206554</v>
      </c>
      <c r="W37" s="19">
        <v>1795908501.1301222</v>
      </c>
      <c r="X37" s="18">
        <v>874835</v>
      </c>
      <c r="Y37" s="40">
        <v>139596700</v>
      </c>
      <c r="Z37" s="22">
        <v>820000</v>
      </c>
      <c r="AA37" s="19">
        <v>97785397</v>
      </c>
      <c r="AB37" s="38">
        <f t="shared" si="11"/>
        <v>93.73196088405243</v>
      </c>
      <c r="AC37" s="38">
        <f t="shared" si="12"/>
        <v>70.04850186286639</v>
      </c>
      <c r="AD37" s="19">
        <v>245349034</v>
      </c>
      <c r="AE37" s="18">
        <v>4033</v>
      </c>
      <c r="AF37" s="40">
        <v>1009900</v>
      </c>
      <c r="AG37" s="22">
        <v>674</v>
      </c>
      <c r="AH37" s="19">
        <v>912603</v>
      </c>
      <c r="AI37" s="38">
        <f t="shared" si="13"/>
        <v>16.712124969005703</v>
      </c>
      <c r="AJ37" s="38">
        <f t="shared" si="14"/>
        <v>90.36567977027428</v>
      </c>
      <c r="AK37" s="19">
        <v>11508762</v>
      </c>
      <c r="AL37" s="18">
        <v>822268</v>
      </c>
      <c r="AM37" s="19">
        <v>112307300</v>
      </c>
      <c r="AN37" s="22">
        <v>694914</v>
      </c>
      <c r="AO37" s="19">
        <v>55386480.39299999</v>
      </c>
      <c r="AP37" s="38">
        <f t="shared" si="15"/>
        <v>84.51186231253071</v>
      </c>
      <c r="AQ37" s="38">
        <f t="shared" si="16"/>
        <v>49.31690138842265</v>
      </c>
      <c r="AR37" s="19">
        <v>120306976</v>
      </c>
    </row>
    <row r="38" spans="1:37" ht="15" customHeight="1">
      <c r="A38" s="76" t="s">
        <v>59</v>
      </c>
      <c r="B38" s="76"/>
      <c r="C38" s="76"/>
      <c r="D38" s="76"/>
      <c r="E38" s="76"/>
      <c r="F38" s="76"/>
      <c r="G38" s="76"/>
      <c r="H38" s="76"/>
      <c r="AK38" s="19"/>
    </row>
    <row r="39" spans="1:8" ht="15">
      <c r="A39" s="77"/>
      <c r="B39" s="77"/>
      <c r="C39" s="77"/>
      <c r="D39" s="77"/>
      <c r="E39" s="77"/>
      <c r="F39" s="77"/>
      <c r="G39" s="77"/>
      <c r="H39" s="77"/>
    </row>
    <row r="40" spans="1:9" ht="15">
      <c r="A40" s="77"/>
      <c r="B40" s="77"/>
      <c r="C40" s="77"/>
      <c r="D40" s="77"/>
      <c r="E40" s="77"/>
      <c r="F40" s="77"/>
      <c r="G40" s="77"/>
      <c r="H40" s="77"/>
      <c r="I40" s="29"/>
    </row>
    <row r="41" spans="1:9" ht="15">
      <c r="A41" s="53" t="s">
        <v>64</v>
      </c>
      <c r="B41" s="2"/>
      <c r="C41" s="2"/>
      <c r="D41" s="30"/>
      <c r="E41" s="35"/>
      <c r="F41" s="29"/>
      <c r="G41" s="29"/>
      <c r="H41" s="29"/>
      <c r="I41" s="29"/>
    </row>
  </sheetData>
  <sheetProtection/>
  <mergeCells count="49">
    <mergeCell ref="AL1:AT1"/>
    <mergeCell ref="AL3:AQ4"/>
    <mergeCell ref="AN5:AT5"/>
    <mergeCell ref="AL6:AM6"/>
    <mergeCell ref="J1:R1"/>
    <mergeCell ref="J3:O4"/>
    <mergeCell ref="L5:R5"/>
    <mergeCell ref="J6:K6"/>
    <mergeCell ref="X1:AF1"/>
    <mergeCell ref="X3:AC4"/>
    <mergeCell ref="X6:Y6"/>
    <mergeCell ref="A38:H40"/>
    <mergeCell ref="AE8:AK8"/>
    <mergeCell ref="AE9:AF9"/>
    <mergeCell ref="AG9:AH9"/>
    <mergeCell ref="AI9:AJ9"/>
    <mergeCell ref="AK9:AK10"/>
    <mergeCell ref="X8:AD8"/>
    <mergeCell ref="X9:Y9"/>
    <mergeCell ref="Q8:W8"/>
    <mergeCell ref="AL8:AR8"/>
    <mergeCell ref="AL9:AM9"/>
    <mergeCell ref="AN9:AO9"/>
    <mergeCell ref="AP9:AQ9"/>
    <mergeCell ref="AR9:AR10"/>
    <mergeCell ref="Z5:AF5"/>
    <mergeCell ref="Q9:R9"/>
    <mergeCell ref="S9:T9"/>
    <mergeCell ref="U9:V9"/>
    <mergeCell ref="W9:W10"/>
    <mergeCell ref="AD9:AD10"/>
    <mergeCell ref="Z9:AA9"/>
    <mergeCell ref="AB9:AC9"/>
    <mergeCell ref="A1:I1"/>
    <mergeCell ref="J8:P8"/>
    <mergeCell ref="J9:K9"/>
    <mergeCell ref="L9:M9"/>
    <mergeCell ref="N9:O9"/>
    <mergeCell ref="P9:P10"/>
    <mergeCell ref="C9:D9"/>
    <mergeCell ref="E9:F9"/>
    <mergeCell ref="A3:F4"/>
    <mergeCell ref="A6:B6"/>
    <mergeCell ref="B8:B10"/>
    <mergeCell ref="A8:A10"/>
    <mergeCell ref="G9:H9"/>
    <mergeCell ref="C8:I8"/>
    <mergeCell ref="I9:I10"/>
    <mergeCell ref="C5:I5"/>
  </mergeCells>
  <printOptions/>
  <pageMargins left="0.2362204724409449" right="0.1968503937007874" top="0.7480314960629921" bottom="0.4330708661417323" header="0.31496062992125984" footer="0.31496062992125984"/>
  <pageSetup horizontalDpi="600" verticalDpi="600" orientation="landscape" scale="80" r:id="rId1"/>
  <colBreaks count="5" manualBreakCount="5">
    <brk id="9" max="65535" man="1"/>
    <brk id="16" max="40" man="1"/>
    <brk id="23" max="65535" man="1"/>
    <brk id="30" max="40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3078167</cp:lastModifiedBy>
  <cp:lastPrinted>2020-11-19T06:16:59Z</cp:lastPrinted>
  <dcterms:created xsi:type="dcterms:W3CDTF">2013-02-27T09:24:21Z</dcterms:created>
  <dcterms:modified xsi:type="dcterms:W3CDTF">2020-11-19T06:20:47Z</dcterms:modified>
  <cp:category/>
  <cp:version/>
  <cp:contentType/>
  <cp:contentStatus/>
</cp:coreProperties>
</file>